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936" activeTab="0"/>
  </bookViews>
  <sheets>
    <sheet name="Exhibit 1 (A)" sheetId="1" r:id="rId1"/>
    <sheet name="Exhibit 2 (A)" sheetId="2" r:id="rId2"/>
    <sheet name="Exhibit 3 (A)" sheetId="3" r:id="rId3"/>
    <sheet name="Exhibit 4 (A)" sheetId="4" r:id="rId4"/>
    <sheet name="Exhibit 5 (A)" sheetId="5" r:id="rId5"/>
    <sheet name="Exhibit 6 (A)" sheetId="6" r:id="rId6"/>
    <sheet name="Exhibit 7 (A)" sheetId="7" r:id="rId7"/>
    <sheet name="Exhibit 8 (A)" sheetId="8" r:id="rId8"/>
    <sheet name="Exhibit 1 (B)" sheetId="9" r:id="rId9"/>
    <sheet name="Exhibit 2 (B)" sheetId="10" r:id="rId10"/>
    <sheet name="Exhibit 4 (B)" sheetId="11" r:id="rId11"/>
    <sheet name="Exhibit 5 (B)" sheetId="12" r:id="rId12"/>
    <sheet name="Exhibit 6 (B)" sheetId="13" r:id="rId13"/>
    <sheet name="Exhibit 10 (B)" sheetId="14" r:id="rId14"/>
  </sheets>
  <definedNames/>
  <calcPr fullCalcOnLoad="1"/>
</workbook>
</file>

<file path=xl/sharedStrings.xml><?xml version="1.0" encoding="utf-8"?>
<sst xmlns="http://schemas.openxmlformats.org/spreadsheetml/2006/main" count="417" uniqueCount="217">
  <si>
    <r>
      <t>Exhibit 1</t>
    </r>
    <r>
      <rPr>
        <sz val="10"/>
        <rFont val="Arial"/>
        <family val="2"/>
      </rPr>
      <t xml:space="preserve">  Selected Railroad Statistics</t>
    </r>
  </si>
  <si>
    <t>Conrail</t>
  </si>
  <si>
    <t>CSX</t>
  </si>
  <si>
    <t>Norfolk Southern</t>
  </si>
  <si>
    <t>Union Pacific</t>
  </si>
  <si>
    <t>Operating Revenues</t>
  </si>
  <si>
    <t>Operating Expenses</t>
  </si>
  <si>
    <t>Operating Income</t>
  </si>
  <si>
    <t>Railroad Operations Data</t>
  </si>
  <si>
    <t>Railroad Employees</t>
  </si>
  <si>
    <t>Miles of track Operated</t>
  </si>
  <si>
    <t>Total Carloads Originated (thousands)</t>
  </si>
  <si>
    <t>Tons originated (thousands)</t>
  </si>
  <si>
    <t>Railroad Productivity Data ($)</t>
  </si>
  <si>
    <t>Revenue per employee</t>
  </si>
  <si>
    <t>Revenue per mile of track operated</t>
  </si>
  <si>
    <t>Revenue per carload originated</t>
  </si>
  <si>
    <t>revenue per ton originated</t>
  </si>
  <si>
    <t>Financial Ratios</t>
  </si>
  <si>
    <t>Return on sales</t>
  </si>
  <si>
    <t>Return on average equity</t>
  </si>
  <si>
    <t>Leverage (Debt / Equity at book value)</t>
  </si>
  <si>
    <t>Current Ratio</t>
  </si>
  <si>
    <t>P/E Ratio</t>
  </si>
  <si>
    <t>Stock Price ($ per share)</t>
  </si>
  <si>
    <t>High</t>
  </si>
  <si>
    <t xml:space="preserve">Low </t>
  </si>
  <si>
    <t>Year-end</t>
  </si>
  <si>
    <r>
      <t xml:space="preserve">Operating Ratio (%) </t>
    </r>
    <r>
      <rPr>
        <vertAlign val="superscript"/>
        <sz val="10"/>
        <rFont val="Arial"/>
        <family val="2"/>
      </rPr>
      <t>b</t>
    </r>
  </si>
  <si>
    <r>
      <t xml:space="preserve">BNSF </t>
    </r>
    <r>
      <rPr>
        <b/>
        <vertAlign val="superscript"/>
        <sz val="10"/>
        <rFont val="Arial"/>
        <family val="2"/>
      </rPr>
      <t>a</t>
    </r>
  </si>
  <si>
    <t>Railroad Operations Results ($ millions)</t>
  </si>
  <si>
    <r>
      <t>a</t>
    </r>
    <r>
      <rPr>
        <sz val="10"/>
        <rFont val="Arial"/>
        <family val="0"/>
      </rPr>
      <t xml:space="preserve"> Butlington Northern merged with Santa Fe Pacific on September 22, 1995, to form Burlington Northern Santa Fe (BNSF).  The data provided are either pro forma results, or estimates thereof, for 1995.</t>
    </r>
  </si>
  <si>
    <r>
      <t>b</t>
    </r>
    <r>
      <rPr>
        <sz val="10"/>
        <rFont val="Arial"/>
        <family val="0"/>
      </rPr>
      <t xml:space="preserve"> The operating ratio measures a company's operating efficiency.  In this case, it is defined as the ratio of operating expenses to operating revenues, excluding one-time charges.  In 1995, CSX incurred a $257 million charge and Conrail incurred a $285 million charge.</t>
    </r>
  </si>
  <si>
    <r>
      <t>Exhibit 2</t>
    </r>
    <r>
      <rPr>
        <sz val="10"/>
        <rFont val="Arial"/>
        <family val="2"/>
      </rPr>
      <t xml:space="preserve">  Conrail Consolidated Balance Sheet ($ millions)</t>
    </r>
  </si>
  <si>
    <r>
      <t xml:space="preserve">3Q 1996 </t>
    </r>
    <r>
      <rPr>
        <b/>
        <vertAlign val="superscript"/>
        <sz val="10"/>
        <rFont val="Arial"/>
        <family val="2"/>
      </rPr>
      <t>a</t>
    </r>
  </si>
  <si>
    <t>Assets</t>
  </si>
  <si>
    <t>Cash</t>
  </si>
  <si>
    <t>Accounts receivable</t>
  </si>
  <si>
    <t>Deferred income taxes</t>
  </si>
  <si>
    <t>Materials and supplies</t>
  </si>
  <si>
    <t>Other current assets</t>
  </si>
  <si>
    <t>Total current assets</t>
  </si>
  <si>
    <t>Property and Equipment</t>
  </si>
  <si>
    <t>Other assets</t>
  </si>
  <si>
    <t>Total Assets</t>
  </si>
  <si>
    <t>Liabilities and Equity</t>
  </si>
  <si>
    <t>Accounts Payable</t>
  </si>
  <si>
    <t>Current portion of long-term debt</t>
  </si>
  <si>
    <t>Short-term debt</t>
  </si>
  <si>
    <t>Other current liabilities</t>
  </si>
  <si>
    <t>Total current liabilities</t>
  </si>
  <si>
    <t>Long-term debt</t>
  </si>
  <si>
    <t xml:space="preserve">Deferred income taxes </t>
  </si>
  <si>
    <t>Other long-term liabilities</t>
  </si>
  <si>
    <t>Total Liabilities</t>
  </si>
  <si>
    <t>Total Stockholder's Equity</t>
  </si>
  <si>
    <t>Total Liabilities and Equity</t>
  </si>
  <si>
    <r>
      <t>a</t>
    </r>
    <r>
      <rPr>
        <sz val="10"/>
        <rFont val="Arial"/>
        <family val="0"/>
      </rPr>
      <t xml:space="preserve"> nine months ended September 30, 1996.</t>
    </r>
  </si>
  <si>
    <r>
      <t>Exhibit 1</t>
    </r>
    <r>
      <rPr>
        <sz val="10"/>
        <rFont val="Arial"/>
        <family val="2"/>
      </rPr>
      <t xml:space="preserve">  Conrail Consolidated Balance Sheet ($ millions)</t>
    </r>
  </si>
  <si>
    <r>
      <t>Exhibit 3</t>
    </r>
    <r>
      <rPr>
        <sz val="10"/>
        <rFont val="Arial"/>
        <family val="2"/>
      </rPr>
      <t xml:space="preserve">  Conrail Consolidated Income Statement ($ millions, except earnings per share)</t>
    </r>
  </si>
  <si>
    <t>Way and structures</t>
  </si>
  <si>
    <t>Equipment</t>
  </si>
  <si>
    <t>General and administrative</t>
  </si>
  <si>
    <t>Transportation</t>
  </si>
  <si>
    <t>Special charges</t>
  </si>
  <si>
    <t>Total Expenses</t>
  </si>
  <si>
    <t>Income from Operations</t>
  </si>
  <si>
    <t>Interest Expense</t>
  </si>
  <si>
    <t>Other income</t>
  </si>
  <si>
    <r>
      <t xml:space="preserve">Loss on disposition of subsidiary </t>
    </r>
    <r>
      <rPr>
        <vertAlign val="superscript"/>
        <sz val="10"/>
        <rFont val="Arial"/>
        <family val="2"/>
      </rPr>
      <t>b</t>
    </r>
  </si>
  <si>
    <t>Income before taxes</t>
  </si>
  <si>
    <t>Income taxes</t>
  </si>
  <si>
    <t>Changes in accounting principles</t>
  </si>
  <si>
    <t>Net Income</t>
  </si>
  <si>
    <t>Average number of primary shares outstanding (thousands)</t>
  </si>
  <si>
    <r>
      <t xml:space="preserve">Fully Diluted Earnings per Share before effect of charges </t>
    </r>
    <r>
      <rPr>
        <b/>
        <vertAlign val="superscript"/>
        <sz val="10"/>
        <rFont val="Arial"/>
        <family val="2"/>
      </rPr>
      <t>d,e</t>
    </r>
  </si>
  <si>
    <r>
      <t xml:space="preserve">Total number of fully diluted (Acquisition) shares outstanding (thousands) </t>
    </r>
    <r>
      <rPr>
        <b/>
        <vertAlign val="superscript"/>
        <sz val="10"/>
        <rFont val="Arial"/>
        <family val="2"/>
      </rPr>
      <t>c</t>
    </r>
  </si>
  <si>
    <r>
      <t xml:space="preserve">c </t>
    </r>
    <r>
      <rPr>
        <sz val="10"/>
        <rFont val="Arial"/>
        <family val="0"/>
      </rPr>
      <t>The number of fully diluted shares assumes conversion of the preferred stock and exercise of all outstanding options (except CSX's lock-up option).  It is measured as of the announcement date and equals the total number of shares CSX would have to purchase to acquire Conrail.</t>
    </r>
  </si>
  <si>
    <r>
      <t>a</t>
    </r>
    <r>
      <rPr>
        <sz val="10"/>
        <rFont val="Arial"/>
        <family val="0"/>
      </rPr>
      <t xml:space="preserve"> Nine months ended September 30, 1996.</t>
    </r>
  </si>
  <si>
    <r>
      <t>b</t>
    </r>
    <r>
      <rPr>
        <sz val="10"/>
        <rFont val="Arial"/>
        <family val="0"/>
      </rPr>
      <t xml:space="preserve"> In September 1993, Conrail recorded a loss for the disposition of its investment in Concord Resources Group, Inc.</t>
    </r>
  </si>
  <si>
    <r>
      <t>d</t>
    </r>
    <r>
      <rPr>
        <sz val="10"/>
        <rFont val="Arial"/>
        <family val="0"/>
      </rPr>
      <t xml:space="preserve"> Based on net income adjusted for the effects of preferred dividends, net of income tax benefits.</t>
    </r>
  </si>
  <si>
    <r>
      <t>e</t>
    </r>
    <r>
      <rPr>
        <sz val="10"/>
        <rFont val="Arial"/>
        <family val="0"/>
      </rPr>
      <t xml:space="preserve"> Adjusted for extraordinary charges, loss on disposition of subsidiary, and changes in accounting principles.</t>
    </r>
  </si>
  <si>
    <r>
      <t xml:space="preserve">Total number of fully diluted (Acquisition) shares outstanding (thousands) </t>
    </r>
    <r>
      <rPr>
        <b/>
        <vertAlign val="superscript"/>
        <sz val="10"/>
        <rFont val="Arial"/>
        <family val="2"/>
      </rPr>
      <t>b</t>
    </r>
  </si>
  <si>
    <r>
      <t xml:space="preserve">Loss on disposition of subsidiary </t>
    </r>
    <r>
      <rPr>
        <vertAlign val="superscript"/>
        <sz val="10"/>
        <rFont val="Arial"/>
        <family val="2"/>
      </rPr>
      <t>a</t>
    </r>
  </si>
  <si>
    <r>
      <t xml:space="preserve">Fully Diluted Earnings per Share before effect of charges </t>
    </r>
    <r>
      <rPr>
        <b/>
        <vertAlign val="superscript"/>
        <sz val="10"/>
        <rFont val="Arial"/>
        <family val="2"/>
      </rPr>
      <t>c,d</t>
    </r>
  </si>
  <si>
    <r>
      <t>a</t>
    </r>
    <r>
      <rPr>
        <sz val="10"/>
        <rFont val="Arial"/>
        <family val="0"/>
      </rPr>
      <t xml:space="preserve"> In September 1993, Conrail recorded a loss for the disposition of its investment in Concord Resources Group, Inc.</t>
    </r>
  </si>
  <si>
    <r>
      <t xml:space="preserve">b </t>
    </r>
    <r>
      <rPr>
        <sz val="10"/>
        <rFont val="Arial"/>
        <family val="0"/>
      </rPr>
      <t>The number of fully diluted shares assumes conversion of the preferred stock and exercise of all outstanding options (except CSX's lock-up option).  It is measured as of the announcement date and equals the total number of shares CSX would have to purchase to acquire Conrail.</t>
    </r>
  </si>
  <si>
    <t>c Based on net income adjusted for the effects of preferred dividends, net of income tax benefits.</t>
  </si>
  <si>
    <r>
      <t>d</t>
    </r>
    <r>
      <rPr>
        <sz val="10"/>
        <rFont val="Arial"/>
        <family val="0"/>
      </rPr>
      <t xml:space="preserve"> Adjusted for extraordinary charges, loss on disposition of subsidiary, and changes in accounting principles.</t>
    </r>
  </si>
  <si>
    <r>
      <t>Exhibit 4</t>
    </r>
    <r>
      <rPr>
        <sz val="10"/>
        <rFont val="Arial"/>
        <family val="2"/>
      </rPr>
      <t xml:space="preserve">  CSX and Norfolk Southern Consolidated Balance Sheets ($ Millions)</t>
    </r>
  </si>
  <si>
    <t>Accounts Receivable</t>
  </si>
  <si>
    <t>Property and equipment</t>
  </si>
  <si>
    <t>Accounts payable</t>
  </si>
  <si>
    <r>
      <t>CSX</t>
    </r>
    <r>
      <rPr>
        <b/>
        <vertAlign val="superscript"/>
        <sz val="10"/>
        <rFont val="Arial"/>
        <family val="2"/>
      </rPr>
      <t xml:space="preserve"> a</t>
    </r>
  </si>
  <si>
    <r>
      <t xml:space="preserve">3Q 1996 </t>
    </r>
    <r>
      <rPr>
        <b/>
        <vertAlign val="superscript"/>
        <sz val="10"/>
        <rFont val="Arial"/>
        <family val="2"/>
      </rPr>
      <t>b</t>
    </r>
  </si>
  <si>
    <r>
      <t xml:space="preserve">3Q 1996 </t>
    </r>
    <r>
      <rPr>
        <b/>
        <vertAlign val="superscript"/>
        <sz val="10"/>
        <rFont val="Arial"/>
        <family val="2"/>
      </rPr>
      <t>c</t>
    </r>
  </si>
  <si>
    <r>
      <t>a</t>
    </r>
    <r>
      <rPr>
        <sz val="10"/>
        <rFont val="Arial"/>
        <family val="0"/>
      </rPr>
      <t xml:space="preserve"> Includes all CSX operations, rail and non-rail.</t>
    </r>
  </si>
  <si>
    <r>
      <t>b</t>
    </r>
    <r>
      <rPr>
        <sz val="10"/>
        <rFont val="Arial"/>
        <family val="0"/>
      </rPr>
      <t xml:space="preserve"> Nine months ended Sptember 27, 1996.</t>
    </r>
  </si>
  <si>
    <r>
      <t>c</t>
    </r>
    <r>
      <rPr>
        <sz val="10"/>
        <rFont val="Arial"/>
        <family val="0"/>
      </rPr>
      <t xml:space="preserve"> Nine months ended September 30, 1996.</t>
    </r>
  </si>
  <si>
    <t>Investment in Conrail</t>
  </si>
  <si>
    <r>
      <t>Exhibit 8</t>
    </r>
    <r>
      <rPr>
        <sz val="10"/>
        <rFont val="Arial"/>
        <family val="2"/>
      </rPr>
      <t xml:space="preserve">  Selected Financial Market Data</t>
    </r>
  </si>
  <si>
    <t>Yields on U.S. Treasury Bills, Notes, and Bonds</t>
  </si>
  <si>
    <t>3-month</t>
  </si>
  <si>
    <t>6-month</t>
  </si>
  <si>
    <t>1-year</t>
  </si>
  <si>
    <t>2-year</t>
  </si>
  <si>
    <t>5-year</t>
  </si>
  <si>
    <t>10-year</t>
  </si>
  <si>
    <t>30-year</t>
  </si>
  <si>
    <t>Yields on Long-term Corporate Bonds</t>
  </si>
  <si>
    <t>Aaa</t>
  </si>
  <si>
    <t>Baa</t>
  </si>
  <si>
    <t xml:space="preserve">Aa </t>
  </si>
  <si>
    <t xml:space="preserve">A </t>
  </si>
  <si>
    <t>Interest Rates</t>
  </si>
  <si>
    <t>Federal Funds</t>
  </si>
  <si>
    <t>3-month Commercial paper</t>
  </si>
  <si>
    <t>3-month Certificate of Deposit</t>
  </si>
  <si>
    <t>Prime Rate</t>
  </si>
  <si>
    <t>Value Line Equity Betas</t>
  </si>
  <si>
    <t>Week Ending October 18, 1996</t>
  </si>
  <si>
    <t>Week Ending January 10, 1997</t>
  </si>
  <si>
    <r>
      <t>Exhibit 10</t>
    </r>
    <r>
      <rPr>
        <sz val="10"/>
        <rFont val="Arial"/>
        <family val="2"/>
      </rPr>
      <t xml:space="preserve">  Selected Financial Market Data</t>
    </r>
  </si>
  <si>
    <r>
      <t xml:space="preserve">Exhibit 5  </t>
    </r>
    <r>
      <rPr>
        <sz val="10"/>
        <rFont val="Arial"/>
        <family val="2"/>
      </rPr>
      <t>CSX and Norfolk Southern Consolidated Income Statement ($ millions, except earnings per share)</t>
    </r>
  </si>
  <si>
    <t>Railway</t>
  </si>
  <si>
    <t>Motor carrier</t>
  </si>
  <si>
    <t>Container shipping</t>
  </si>
  <si>
    <t>Other</t>
  </si>
  <si>
    <t>Total Revenues</t>
  </si>
  <si>
    <t>Special Charges</t>
  </si>
  <si>
    <t>Accounting adjustments</t>
  </si>
  <si>
    <t>Average shares outstanding (thousands)</t>
  </si>
  <si>
    <t>Earnings per share before effect of changes</t>
  </si>
  <si>
    <r>
      <t xml:space="preserve">Earnings per share </t>
    </r>
    <r>
      <rPr>
        <b/>
        <vertAlign val="superscript"/>
        <sz val="10"/>
        <rFont val="Arial"/>
        <family val="2"/>
      </rPr>
      <t>c</t>
    </r>
  </si>
  <si>
    <r>
      <t>a</t>
    </r>
    <r>
      <rPr>
        <sz val="10"/>
        <rFont val="Arial"/>
        <family val="0"/>
      </rPr>
      <t xml:space="preserve"> Nine months ended Sptember 27, 1996.</t>
    </r>
  </si>
  <si>
    <r>
      <t>b</t>
    </r>
    <r>
      <rPr>
        <sz val="10"/>
        <rFont val="Arial"/>
        <family val="0"/>
      </rPr>
      <t xml:space="preserve"> Nine months ended September 30, 1996.</t>
    </r>
  </si>
  <si>
    <r>
      <t>c</t>
    </r>
    <r>
      <rPr>
        <sz val="10"/>
        <rFont val="Arial"/>
        <family val="0"/>
      </rPr>
      <t xml:space="preserve"> Adjusted for special charges and accounting adjustments</t>
    </r>
  </si>
  <si>
    <r>
      <t>a</t>
    </r>
    <r>
      <rPr>
        <sz val="10"/>
        <rFont val="Arial"/>
        <family val="0"/>
      </rPr>
      <t xml:space="preserve"> Adjusted for special charges and accounting adjustments</t>
    </r>
  </si>
  <si>
    <r>
      <t xml:space="preserve">Earnings per share </t>
    </r>
    <r>
      <rPr>
        <b/>
        <vertAlign val="superscript"/>
        <sz val="10"/>
        <rFont val="Arial"/>
        <family val="2"/>
      </rPr>
      <t>a</t>
    </r>
  </si>
  <si>
    <r>
      <t xml:space="preserve">Exhibit 6  </t>
    </r>
    <r>
      <rPr>
        <sz val="10"/>
        <rFont val="Arial"/>
        <family val="2"/>
      </rPr>
      <t>Recent Railroad Acquisitions and Conrail Financial Data</t>
    </r>
  </si>
  <si>
    <t>Target</t>
  </si>
  <si>
    <t>Acquirer</t>
  </si>
  <si>
    <t>Announcement Date</t>
  </si>
  <si>
    <t>Deal Attitude</t>
  </si>
  <si>
    <t>Offer Status</t>
  </si>
  <si>
    <t>Revenues ($ millions)</t>
  </si>
  <si>
    <t>Debt/Equity (at book)</t>
  </si>
  <si>
    <t>Target Financial Data</t>
  </si>
  <si>
    <t>Santa Fe Pacific</t>
  </si>
  <si>
    <t>Kansas City Southern</t>
  </si>
  <si>
    <t>Chicago and North Western</t>
  </si>
  <si>
    <t>Southern Pacific</t>
  </si>
  <si>
    <t>EPS</t>
  </si>
  <si>
    <t>Book Value</t>
  </si>
  <si>
    <t xml:space="preserve">Sales </t>
  </si>
  <si>
    <t>EBITDA</t>
  </si>
  <si>
    <t>Four-Week Acquisition Premium (%)</t>
  </si>
  <si>
    <t>Projected Synergies as a Percent of the Target's Operating Expenses</t>
  </si>
  <si>
    <t>Burlington Northern</t>
  </si>
  <si>
    <t>Illinois Central</t>
  </si>
  <si>
    <r>
      <t xml:space="preserve">Union Pacific </t>
    </r>
    <r>
      <rPr>
        <vertAlign val="superscript"/>
        <sz val="10"/>
        <rFont val="Arial"/>
        <family val="2"/>
      </rPr>
      <t>a</t>
    </r>
  </si>
  <si>
    <t>Friendly</t>
  </si>
  <si>
    <t>Hostile</t>
  </si>
  <si>
    <t>Completed</t>
  </si>
  <si>
    <t>Withdrawn</t>
  </si>
  <si>
    <t>21.4X</t>
  </si>
  <si>
    <t>4.5X</t>
  </si>
  <si>
    <t>2.6X</t>
  </si>
  <si>
    <t>13.1X</t>
  </si>
  <si>
    <t>n/a</t>
  </si>
  <si>
    <r>
      <t xml:space="preserve">n/a </t>
    </r>
    <r>
      <rPr>
        <vertAlign val="superscript"/>
        <sz val="10"/>
        <rFont val="Arial"/>
        <family val="2"/>
      </rPr>
      <t>e</t>
    </r>
  </si>
  <si>
    <t>Projected Merger Synergies                 ($ millions)</t>
  </si>
  <si>
    <r>
      <t>Offer Price per Share</t>
    </r>
    <r>
      <rPr>
        <b/>
        <vertAlign val="superscript"/>
        <sz val="10"/>
        <rFont val="Arial"/>
        <family val="2"/>
      </rPr>
      <t>b</t>
    </r>
    <r>
      <rPr>
        <b/>
        <sz val="10"/>
        <rFont val="Arial"/>
        <family val="2"/>
      </rPr>
      <t xml:space="preserve">    as a Multiple of</t>
    </r>
  </si>
  <si>
    <r>
      <t>Total Enterprise Value</t>
    </r>
    <r>
      <rPr>
        <b/>
        <vertAlign val="superscript"/>
        <sz val="10"/>
        <rFont val="Arial"/>
        <family val="2"/>
      </rPr>
      <t>b,c</t>
    </r>
    <r>
      <rPr>
        <b/>
        <sz val="10"/>
        <rFont val="Arial"/>
        <family val="2"/>
      </rPr>
      <t xml:space="preserve"> as a multiple of</t>
    </r>
  </si>
  <si>
    <t>Assets                   ($ millions)</t>
  </si>
  <si>
    <t>Assets (3Q 1996)</t>
  </si>
  <si>
    <t>Debt (3Q 1996)</t>
  </si>
  <si>
    <t>Sales (last 4Q)</t>
  </si>
  <si>
    <t>$ in Millions</t>
  </si>
  <si>
    <t>$ per Fully Diluted Share</t>
  </si>
  <si>
    <t>Debt / Equity</t>
  </si>
  <si>
    <t>Number of Acquisition Shares</t>
  </si>
  <si>
    <t>0.71 (at book value)</t>
  </si>
  <si>
    <t>90.5 million</t>
  </si>
  <si>
    <t>Conrail Financial Data</t>
  </si>
  <si>
    <r>
      <t xml:space="preserve">EBITDA (last 4Q) </t>
    </r>
    <r>
      <rPr>
        <vertAlign val="superscript"/>
        <sz val="10"/>
        <rFont val="Arial"/>
        <family val="2"/>
      </rPr>
      <t>d</t>
    </r>
  </si>
  <si>
    <r>
      <t xml:space="preserve">EPS (last 4Q) </t>
    </r>
    <r>
      <rPr>
        <vertAlign val="superscript"/>
        <sz val="10"/>
        <rFont val="Arial"/>
        <family val="2"/>
      </rPr>
      <t>d</t>
    </r>
  </si>
  <si>
    <r>
      <t xml:space="preserve">1996 est. EPS </t>
    </r>
    <r>
      <rPr>
        <vertAlign val="superscript"/>
        <sz val="10"/>
        <rFont val="Arial"/>
        <family val="2"/>
      </rPr>
      <t>d</t>
    </r>
  </si>
  <si>
    <r>
      <t xml:space="preserve">1997 est. EPS </t>
    </r>
    <r>
      <rPr>
        <vertAlign val="superscript"/>
        <sz val="10"/>
        <rFont val="Arial"/>
        <family val="2"/>
      </rPr>
      <t>d</t>
    </r>
  </si>
  <si>
    <r>
      <t>a</t>
    </r>
    <r>
      <rPr>
        <sz val="10"/>
        <rFont val="Arial"/>
        <family val="0"/>
      </rPr>
      <t xml:space="preserve"> Union Pacific purchased the 72.5% of Chicago and North Western that it did not already own.</t>
    </r>
  </si>
  <si>
    <r>
      <t>b</t>
    </r>
    <r>
      <rPr>
        <sz val="10"/>
        <rFont val="Arial"/>
        <family val="0"/>
      </rPr>
      <t xml:space="preserve"> All multiples are based on the fully diluted number of shares outstanding at announcement.</t>
    </r>
  </si>
  <si>
    <r>
      <t>c</t>
    </r>
    <r>
      <rPr>
        <sz val="10"/>
        <rFont val="Arial"/>
        <family val="0"/>
      </rPr>
      <t xml:space="preserve"> Total Enterprise Value = common equity (at market) + preferred equity + cost to retire in-the-money options + debt (at book) - cash and marketable securities.</t>
    </r>
  </si>
  <si>
    <r>
      <t>d</t>
    </r>
    <r>
      <rPr>
        <sz val="10"/>
        <rFont val="Arial"/>
        <family val="0"/>
      </rPr>
      <t xml:space="preserve"> Based on current year EPS estimates, before extraordinary items.</t>
    </r>
  </si>
  <si>
    <r>
      <t>e</t>
    </r>
    <r>
      <rPr>
        <sz val="10"/>
        <rFont val="Arial"/>
        <family val="0"/>
      </rPr>
      <t xml:space="preserve"> Because Kansas City Southern Railroad was a division of a conglomerate, it did not have traded equity.</t>
    </r>
  </si>
  <si>
    <r>
      <t xml:space="preserve">Exhibit 7  </t>
    </r>
    <r>
      <rPr>
        <sz val="10"/>
        <rFont val="Arial"/>
        <family val="2"/>
      </rPr>
      <t>Projected Gains in Operating Income from a CSX - Conrail Merger ($ millions)</t>
    </r>
  </si>
  <si>
    <t>1997 E</t>
  </si>
  <si>
    <t>1998 E</t>
  </si>
  <si>
    <t>1999 E</t>
  </si>
  <si>
    <t>2000 E</t>
  </si>
  <si>
    <t>Gain in Operating Income from Revenue Increase</t>
  </si>
  <si>
    <t>Gain coming from Norfolk Southern</t>
  </si>
  <si>
    <t>Gain coming from other sources</t>
  </si>
  <si>
    <t>Total Gain from Revenue Increase</t>
  </si>
  <si>
    <r>
      <t xml:space="preserve">Gain in Operating Income from Cost Reduction </t>
    </r>
    <r>
      <rPr>
        <vertAlign val="superscript"/>
        <sz val="10"/>
        <rFont val="Arial"/>
        <family val="2"/>
      </rPr>
      <t>b</t>
    </r>
  </si>
  <si>
    <r>
      <t xml:space="preserve">Total Gain in Operating Income </t>
    </r>
    <r>
      <rPr>
        <b/>
        <vertAlign val="superscript"/>
        <sz val="10"/>
        <rFont val="Arial"/>
        <family val="2"/>
      </rPr>
      <t xml:space="preserve">c </t>
    </r>
  </si>
  <si>
    <r>
      <t xml:space="preserve">2001 E </t>
    </r>
    <r>
      <rPr>
        <b/>
        <vertAlign val="superscript"/>
        <sz val="10"/>
        <rFont val="Arial"/>
        <family val="2"/>
      </rPr>
      <t>a</t>
    </r>
  </si>
  <si>
    <r>
      <t>c</t>
    </r>
    <r>
      <rPr>
        <sz val="10"/>
        <rFont val="Arial"/>
        <family val="0"/>
      </rPr>
      <t xml:space="preserve"> Pre-tax gain; the applicable federal income tax rate was 35%.</t>
    </r>
  </si>
  <si>
    <r>
      <t>a</t>
    </r>
    <r>
      <rPr>
        <sz val="10"/>
        <rFont val="Arial"/>
        <family val="0"/>
      </rPr>
      <t xml:space="preserve"> Grows at the rate of inflation (3%) after the year 2000.</t>
    </r>
  </si>
  <si>
    <r>
      <t>b</t>
    </r>
    <r>
      <rPr>
        <sz val="10"/>
        <rFont val="Arial"/>
        <family val="0"/>
      </rPr>
      <t xml:space="preserve"> Net of merger costs.</t>
    </r>
  </si>
  <si>
    <r>
      <t xml:space="preserve">Norfolk Southern's Total Loss in Operating Income </t>
    </r>
    <r>
      <rPr>
        <b/>
        <vertAlign val="superscript"/>
        <sz val="10"/>
        <rFont val="Arial"/>
        <family val="2"/>
      </rPr>
      <t xml:space="preserve">d </t>
    </r>
  </si>
  <si>
    <t>Gain coming from CSX</t>
  </si>
  <si>
    <t>NORFOLK SOUTHERN ACQUIRES CONRAIL</t>
  </si>
  <si>
    <t>CSX ACQUIRES CONRAIL</t>
  </si>
  <si>
    <r>
      <t xml:space="preserve">Exhibit 6b  </t>
    </r>
    <r>
      <rPr>
        <sz val="10"/>
        <rFont val="Arial"/>
        <family val="2"/>
      </rPr>
      <t>Selected Norfolk Southern Financial Projections ($ millions)</t>
    </r>
  </si>
  <si>
    <r>
      <t xml:space="preserve">Exhibit 6a  </t>
    </r>
    <r>
      <rPr>
        <sz val="10"/>
        <rFont val="Arial"/>
        <family val="2"/>
      </rPr>
      <t>Selected CSX Financial Projections ($ millions)</t>
    </r>
  </si>
  <si>
    <r>
      <t xml:space="preserve">CSX's Total Loss in Operating Income </t>
    </r>
    <r>
      <rPr>
        <b/>
        <vertAlign val="superscript"/>
        <sz val="10"/>
        <rFont val="Arial"/>
        <family val="2"/>
      </rPr>
      <t xml:space="preserve">d </t>
    </r>
  </si>
  <si>
    <r>
      <t xml:space="preserve">d </t>
    </r>
    <r>
      <rPr>
        <sz val="10"/>
        <rFont val="Arial"/>
        <family val="2"/>
      </rPr>
      <t>The amount of operating income a firm might lose if its competitor acquired Conrail.  The model makes specific assumptions about the loser's operating ratio and cost structure.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</si>
</sst>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s>
  <fonts count="41">
    <font>
      <sz val="10"/>
      <name val="Arial"/>
      <family val="0"/>
    </font>
    <font>
      <b/>
      <sz val="10"/>
      <name val="Arial"/>
      <family val="2"/>
    </font>
    <font>
      <vertAlign val="superscript"/>
      <sz val="10"/>
      <name val="Arial"/>
      <family val="2"/>
    </font>
    <font>
      <b/>
      <vertAlign val="superscript"/>
      <sz val="10"/>
      <name val="Arial"/>
      <family val="2"/>
    </font>
    <font>
      <sz val="8"/>
      <name val="Arial"/>
      <family val="2"/>
    </font>
    <font>
      <u val="single"/>
      <sz val="10"/>
      <color indexed="12"/>
      <name val="Arial"/>
      <family val="2"/>
    </font>
    <font>
      <u val="single"/>
      <sz val="10"/>
      <color indexed="3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5">
    <xf numFmtId="0" fontId="0" fillId="0" borderId="0" xfId="0" applyAlignment="1">
      <alignment/>
    </xf>
    <xf numFmtId="0" fontId="1" fillId="0" borderId="0" xfId="0" applyFont="1" applyAlignment="1">
      <alignment/>
    </xf>
    <xf numFmtId="5"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165" fontId="0" fillId="0" borderId="0" xfId="0" applyNumberFormat="1" applyAlignment="1">
      <alignment/>
    </xf>
    <xf numFmtId="0" fontId="0" fillId="0" borderId="10" xfId="0" applyBorder="1" applyAlignment="1">
      <alignment/>
    </xf>
    <xf numFmtId="0" fontId="1" fillId="0" borderId="10" xfId="0" applyFont="1" applyBorder="1" applyAlignment="1">
      <alignment horizontal="right"/>
    </xf>
    <xf numFmtId="0" fontId="0" fillId="0" borderId="0" xfId="0" applyAlignment="1">
      <alignment wrapText="1"/>
    </xf>
    <xf numFmtId="0" fontId="0" fillId="0" borderId="11" xfId="0" applyBorder="1" applyAlignment="1">
      <alignment/>
    </xf>
    <xf numFmtId="0" fontId="2" fillId="0" borderId="0" xfId="0" applyFont="1" applyAlignment="1">
      <alignment/>
    </xf>
    <xf numFmtId="5" fontId="0" fillId="0" borderId="11" xfId="0" applyNumberFormat="1" applyBorder="1" applyAlignment="1">
      <alignment/>
    </xf>
    <xf numFmtId="5" fontId="1" fillId="0" borderId="12" xfId="0" applyNumberFormat="1" applyFont="1" applyBorder="1" applyAlignment="1">
      <alignment/>
    </xf>
    <xf numFmtId="5" fontId="1" fillId="0" borderId="0" xfId="0" applyNumberFormat="1" applyFont="1" applyAlignment="1">
      <alignment/>
    </xf>
    <xf numFmtId="5" fontId="1" fillId="0" borderId="11" xfId="0" applyNumberFormat="1" applyFont="1" applyBorder="1" applyAlignment="1">
      <alignment/>
    </xf>
    <xf numFmtId="0" fontId="1" fillId="0" borderId="0" xfId="0" applyFont="1" applyAlignment="1">
      <alignment wrapText="1"/>
    </xf>
    <xf numFmtId="3" fontId="0" fillId="0" borderId="0" xfId="0" applyNumberFormat="1" applyAlignment="1">
      <alignment wrapText="1"/>
    </xf>
    <xf numFmtId="3" fontId="1" fillId="0" borderId="0" xfId="0" applyNumberFormat="1" applyFont="1" applyAlignment="1">
      <alignment wrapText="1"/>
    </xf>
    <xf numFmtId="165" fontId="1" fillId="0" borderId="12" xfId="0" applyNumberFormat="1" applyFont="1" applyBorder="1" applyAlignment="1">
      <alignment wrapText="1"/>
    </xf>
    <xf numFmtId="0" fontId="0" fillId="0" borderId="0" xfId="0" applyAlignment="1">
      <alignment horizontal="center"/>
    </xf>
    <xf numFmtId="0" fontId="0" fillId="0" borderId="0" xfId="0" applyAlignment="1">
      <alignment horizontal="right"/>
    </xf>
    <xf numFmtId="0" fontId="1" fillId="0" borderId="0" xfId="0" applyFont="1" applyAlignment="1">
      <alignment horizontal="right"/>
    </xf>
    <xf numFmtId="0" fontId="1" fillId="0" borderId="11" xfId="0" applyFont="1" applyBorder="1" applyAlignment="1">
      <alignment/>
    </xf>
    <xf numFmtId="0" fontId="1" fillId="0" borderId="11" xfId="0" applyFont="1" applyBorder="1" applyAlignment="1">
      <alignment horizontal="right"/>
    </xf>
    <xf numFmtId="10" fontId="0" fillId="0" borderId="0" xfId="0" applyNumberFormat="1" applyAlignment="1">
      <alignment horizontal="center"/>
    </xf>
    <xf numFmtId="2" fontId="0" fillId="0" borderId="0" xfId="0" applyNumberFormat="1" applyAlignment="1">
      <alignment horizontal="center"/>
    </xf>
    <xf numFmtId="0" fontId="0" fillId="0" borderId="10" xfId="0" applyBorder="1" applyAlignment="1">
      <alignment horizontal="center" wrapText="1"/>
    </xf>
    <xf numFmtId="0" fontId="1" fillId="0" borderId="0" xfId="0" applyFont="1" applyAlignment="1">
      <alignment horizontal="center"/>
    </xf>
    <xf numFmtId="10" fontId="1" fillId="0" borderId="0" xfId="0" applyNumberFormat="1" applyFont="1" applyAlignment="1">
      <alignment horizontal="center"/>
    </xf>
    <xf numFmtId="0" fontId="0" fillId="0" borderId="11" xfId="0" applyBorder="1" applyAlignment="1">
      <alignment horizontal="center"/>
    </xf>
    <xf numFmtId="0" fontId="1" fillId="0" borderId="13" xfId="0" applyFont="1" applyBorder="1" applyAlignment="1">
      <alignment/>
    </xf>
    <xf numFmtId="165" fontId="1" fillId="0" borderId="12" xfId="0" applyNumberFormat="1" applyFont="1" applyBorder="1" applyAlignment="1">
      <alignment/>
    </xf>
    <xf numFmtId="15" fontId="0" fillId="0" borderId="0" xfId="0" applyNumberFormat="1" applyAlignment="1">
      <alignment/>
    </xf>
    <xf numFmtId="166" fontId="0" fillId="0" borderId="0" xfId="0" applyNumberFormat="1" applyAlignment="1">
      <alignment horizontal="center"/>
    </xf>
    <xf numFmtId="0" fontId="1" fillId="0" borderId="11" xfId="0" applyFont="1" applyBorder="1" applyAlignment="1">
      <alignment wrapText="1"/>
    </xf>
    <xf numFmtId="0" fontId="1" fillId="0" borderId="11" xfId="0" applyFont="1" applyBorder="1" applyAlignment="1">
      <alignment horizontal="center" wrapText="1"/>
    </xf>
    <xf numFmtId="0" fontId="1" fillId="0" borderId="11" xfId="0" applyFont="1" applyBorder="1" applyAlignment="1">
      <alignment horizontal="center"/>
    </xf>
    <xf numFmtId="166" fontId="0" fillId="0" borderId="11" xfId="0" applyNumberFormat="1" applyBorder="1" applyAlignment="1">
      <alignment horizontal="center"/>
    </xf>
    <xf numFmtId="166" fontId="0" fillId="0" borderId="0" xfId="0" applyNumberFormat="1" applyAlignment="1">
      <alignment/>
    </xf>
    <xf numFmtId="166" fontId="0" fillId="0" borderId="11" xfId="0" applyNumberFormat="1" applyBorder="1" applyAlignment="1">
      <alignment/>
    </xf>
    <xf numFmtId="166" fontId="1" fillId="0" borderId="12" xfId="0" applyNumberFormat="1" applyFont="1" applyBorder="1" applyAlignment="1">
      <alignment/>
    </xf>
    <xf numFmtId="166" fontId="1" fillId="0" borderId="0" xfId="0" applyNumberFormat="1" applyFont="1" applyBorder="1" applyAlignment="1">
      <alignment/>
    </xf>
    <xf numFmtId="0" fontId="0" fillId="0" borderId="0" xfId="0" applyBorder="1" applyAlignment="1">
      <alignment/>
    </xf>
    <xf numFmtId="0" fontId="2" fillId="0" borderId="11" xfId="0" applyFont="1" applyBorder="1" applyAlignment="1">
      <alignment/>
    </xf>
    <xf numFmtId="0" fontId="1" fillId="0" borderId="0" xfId="0" applyFont="1" applyBorder="1" applyAlignment="1">
      <alignment horizontal="right"/>
    </xf>
    <xf numFmtId="0" fontId="1" fillId="0" borderId="0" xfId="0" applyFont="1" applyBorder="1" applyAlignment="1">
      <alignment horizontal="left"/>
    </xf>
    <xf numFmtId="0" fontId="1" fillId="0" borderId="0" xfId="0" applyFont="1" applyBorder="1" applyAlignment="1">
      <alignment/>
    </xf>
    <xf numFmtId="5" fontId="1" fillId="0" borderId="0" xfId="0" applyNumberFormat="1" applyFont="1" applyBorder="1" applyAlignment="1">
      <alignment/>
    </xf>
    <xf numFmtId="0" fontId="2" fillId="0" borderId="0" xfId="0" applyFont="1" applyAlignment="1">
      <alignment wrapText="1"/>
    </xf>
    <xf numFmtId="0" fontId="0" fillId="0" borderId="0" xfId="0" applyAlignment="1">
      <alignment wrapText="1"/>
    </xf>
    <xf numFmtId="0" fontId="1" fillId="0" borderId="0" xfId="0" applyFont="1" applyAlignment="1">
      <alignment wrapText="1"/>
    </xf>
    <xf numFmtId="0" fontId="1" fillId="0" borderId="10" xfId="0" applyFont="1" applyBorder="1" applyAlignment="1">
      <alignment horizontal="center"/>
    </xf>
    <xf numFmtId="0" fontId="1" fillId="0" borderId="13" xfId="0" applyFont="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0" fillId="0" borderId="11" xfId="0" applyBorder="1" applyAlignment="1">
      <alignment horizontal="center"/>
    </xf>
    <xf numFmtId="164" fontId="0" fillId="0" borderId="0" xfId="0" applyNumberFormat="1" applyAlignment="1">
      <alignment horizontal="center"/>
    </xf>
    <xf numFmtId="0" fontId="1" fillId="0" borderId="10" xfId="0" applyFont="1" applyBorder="1" applyAlignment="1">
      <alignment horizontal="center" wrapText="1"/>
    </xf>
    <xf numFmtId="0" fontId="0" fillId="0" borderId="0" xfId="0" applyAlignment="1">
      <alignment horizontal="right"/>
    </xf>
    <xf numFmtId="0" fontId="0" fillId="0" borderId="11" xfId="0" applyBorder="1" applyAlignment="1">
      <alignment wrapText="1"/>
    </xf>
    <xf numFmtId="0" fontId="1" fillId="0" borderId="11" xfId="0" applyFont="1" applyBorder="1" applyAlignment="1">
      <alignment horizontal="center" wrapText="1"/>
    </xf>
    <xf numFmtId="0" fontId="1" fillId="0" borderId="13" xfId="0" applyFont="1"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6"/>
  <sheetViews>
    <sheetView showGridLines="0" tabSelected="1" zoomScalePageLayoutView="0" workbookViewId="0" topLeftCell="A1">
      <selection activeCell="N33" sqref="N33"/>
    </sheetView>
  </sheetViews>
  <sheetFormatPr defaultColWidth="9.140625" defaultRowHeight="12.75"/>
  <cols>
    <col min="1" max="1" width="6.7109375" style="0" customWidth="1"/>
    <col min="2" max="2" width="32.421875" style="0" customWidth="1"/>
    <col min="3" max="7" width="16.7109375" style="0" customWidth="1"/>
  </cols>
  <sheetData>
    <row r="1" ht="12.75">
      <c r="A1" s="1" t="s">
        <v>0</v>
      </c>
    </row>
    <row r="2" ht="6" customHeight="1"/>
    <row r="3" spans="1:7" ht="14.25">
      <c r="A3" s="6"/>
      <c r="B3" s="6"/>
      <c r="C3" s="7" t="s">
        <v>29</v>
      </c>
      <c r="D3" s="7" t="s">
        <v>1</v>
      </c>
      <c r="E3" s="7" t="s">
        <v>2</v>
      </c>
      <c r="F3" s="7" t="s">
        <v>3</v>
      </c>
      <c r="G3" s="7" t="s">
        <v>4</v>
      </c>
    </row>
    <row r="4" ht="6" customHeight="1"/>
    <row r="5" ht="12.75">
      <c r="A5" s="1" t="s">
        <v>30</v>
      </c>
    </row>
    <row r="6" spans="2:7" ht="12.75">
      <c r="B6" t="s">
        <v>5</v>
      </c>
      <c r="C6" s="2">
        <v>8150</v>
      </c>
      <c r="D6" s="2">
        <v>3686</v>
      </c>
      <c r="E6" s="2">
        <v>4819</v>
      </c>
      <c r="F6" s="2">
        <v>4012</v>
      </c>
      <c r="G6" s="2">
        <v>6602</v>
      </c>
    </row>
    <row r="7" spans="2:7" ht="12.75">
      <c r="B7" t="s">
        <v>6</v>
      </c>
      <c r="C7" s="2">
        <v>6617</v>
      </c>
      <c r="D7" s="2">
        <v>3230</v>
      </c>
      <c r="E7" s="2">
        <v>3951</v>
      </c>
      <c r="F7" s="2">
        <v>2950</v>
      </c>
      <c r="G7" s="2">
        <v>5207</v>
      </c>
    </row>
    <row r="8" spans="2:7" ht="12.75">
      <c r="B8" t="s">
        <v>7</v>
      </c>
      <c r="C8" s="2">
        <v>1533</v>
      </c>
      <c r="D8" s="2">
        <v>456</v>
      </c>
      <c r="E8" s="2">
        <v>868</v>
      </c>
      <c r="F8" s="2">
        <v>1062</v>
      </c>
      <c r="G8" s="2">
        <v>1395</v>
      </c>
    </row>
    <row r="9" spans="2:7" ht="14.25">
      <c r="B9" t="s">
        <v>28</v>
      </c>
      <c r="C9" s="3">
        <v>0.812</v>
      </c>
      <c r="D9" s="3">
        <v>0.799</v>
      </c>
      <c r="E9" s="3">
        <v>0.767</v>
      </c>
      <c r="F9" s="3">
        <v>0.735</v>
      </c>
      <c r="G9" s="3">
        <v>0.789</v>
      </c>
    </row>
    <row r="10" ht="6" customHeight="1"/>
    <row r="11" ht="12.75">
      <c r="A11" s="1" t="s">
        <v>8</v>
      </c>
    </row>
    <row r="12" spans="2:7" ht="12.75">
      <c r="B12" t="s">
        <v>9</v>
      </c>
      <c r="C12" s="4">
        <v>45656</v>
      </c>
      <c r="D12" s="4">
        <v>23510</v>
      </c>
      <c r="E12" s="4">
        <v>29537</v>
      </c>
      <c r="F12" s="4">
        <v>24488</v>
      </c>
      <c r="G12" s="4">
        <v>35001</v>
      </c>
    </row>
    <row r="13" spans="2:7" ht="12.75">
      <c r="B13" t="s">
        <v>10</v>
      </c>
      <c r="C13" s="4">
        <v>31326</v>
      </c>
      <c r="D13" s="4">
        <v>10701</v>
      </c>
      <c r="E13" s="4">
        <v>18645</v>
      </c>
      <c r="F13" s="4">
        <v>14415</v>
      </c>
      <c r="G13" s="4">
        <v>22785</v>
      </c>
    </row>
    <row r="14" spans="2:7" ht="12.75">
      <c r="B14" t="s">
        <v>11</v>
      </c>
      <c r="C14" s="4">
        <v>5967</v>
      </c>
      <c r="D14" s="4">
        <v>2531</v>
      </c>
      <c r="E14" s="4">
        <v>4402</v>
      </c>
      <c r="F14" s="4">
        <v>3435</v>
      </c>
      <c r="G14" s="4">
        <v>4010</v>
      </c>
    </row>
    <row r="15" spans="2:7" ht="12.75">
      <c r="B15" t="s">
        <v>12</v>
      </c>
      <c r="C15" s="4">
        <v>388423</v>
      </c>
      <c r="D15" s="4">
        <v>134651</v>
      </c>
      <c r="E15" s="4">
        <v>320419</v>
      </c>
      <c r="F15" s="4">
        <v>223000</v>
      </c>
      <c r="G15" s="4">
        <v>257483</v>
      </c>
    </row>
    <row r="16" ht="6" customHeight="1"/>
    <row r="17" ht="12.75">
      <c r="A17" s="1" t="s">
        <v>13</v>
      </c>
    </row>
    <row r="18" spans="2:7" ht="12.75">
      <c r="B18" t="s">
        <v>14</v>
      </c>
      <c r="C18" s="2">
        <v>178509</v>
      </c>
      <c r="D18" s="2">
        <v>156784</v>
      </c>
      <c r="E18" s="2">
        <v>163151</v>
      </c>
      <c r="F18" s="2">
        <v>193690</v>
      </c>
      <c r="G18" s="2">
        <v>188623</v>
      </c>
    </row>
    <row r="19" spans="2:7" ht="12.75">
      <c r="B19" t="s">
        <v>15</v>
      </c>
      <c r="C19" s="2">
        <v>260167</v>
      </c>
      <c r="D19" s="2">
        <v>344454</v>
      </c>
      <c r="E19" s="2">
        <v>258461</v>
      </c>
      <c r="F19" s="2">
        <v>278321</v>
      </c>
      <c r="G19" s="2">
        <v>289752</v>
      </c>
    </row>
    <row r="20" spans="2:7" ht="12.75">
      <c r="B20" t="s">
        <v>16</v>
      </c>
      <c r="C20" s="2">
        <v>1366</v>
      </c>
      <c r="D20" s="2">
        <v>1456</v>
      </c>
      <c r="E20" s="2">
        <v>1095</v>
      </c>
      <c r="F20" s="2">
        <v>1168</v>
      </c>
      <c r="G20" s="2">
        <v>1646</v>
      </c>
    </row>
    <row r="21" spans="2:7" ht="12.75">
      <c r="B21" t="s">
        <v>17</v>
      </c>
      <c r="C21" s="5">
        <v>20.98</v>
      </c>
      <c r="D21" s="5">
        <v>27.37</v>
      </c>
      <c r="E21" s="5">
        <v>15.04</v>
      </c>
      <c r="F21" s="5">
        <v>17.99</v>
      </c>
      <c r="G21" s="5">
        <v>25.64</v>
      </c>
    </row>
    <row r="22" ht="6" customHeight="1"/>
    <row r="23" ht="12.75">
      <c r="A23" s="1" t="s">
        <v>18</v>
      </c>
    </row>
    <row r="24" spans="2:7" ht="12.75">
      <c r="B24" t="s">
        <v>19</v>
      </c>
      <c r="C24" s="3">
        <v>0.09</v>
      </c>
      <c r="D24" s="3">
        <v>0.114</v>
      </c>
      <c r="E24" s="3">
        <v>0.069</v>
      </c>
      <c r="F24" s="3">
        <v>0.153</v>
      </c>
      <c r="G24" s="3">
        <v>0.126</v>
      </c>
    </row>
    <row r="25" spans="2:7" ht="12.75">
      <c r="B25" t="s">
        <v>20</v>
      </c>
      <c r="C25" s="3">
        <v>0.146</v>
      </c>
      <c r="D25" s="3">
        <v>0.09</v>
      </c>
      <c r="E25" s="3">
        <v>0.155</v>
      </c>
      <c r="F25" s="3">
        <v>0.15</v>
      </c>
      <c r="G25" s="3">
        <v>0.165</v>
      </c>
    </row>
    <row r="26" spans="2:7" ht="12.75">
      <c r="B26" t="s">
        <v>21</v>
      </c>
      <c r="C26" s="3">
        <v>0.84</v>
      </c>
      <c r="D26" s="3">
        <v>0.595</v>
      </c>
      <c r="E26" s="3">
        <v>0.401</v>
      </c>
      <c r="F26" s="3">
        <v>0.336</v>
      </c>
      <c r="G26" s="3">
        <v>1.107</v>
      </c>
    </row>
    <row r="27" spans="2:7" ht="12.75">
      <c r="B27" t="s">
        <v>22</v>
      </c>
      <c r="C27">
        <v>53.3</v>
      </c>
      <c r="D27">
        <v>108.9</v>
      </c>
      <c r="E27">
        <v>64.7</v>
      </c>
      <c r="F27">
        <v>111.4</v>
      </c>
      <c r="G27">
        <v>88.4</v>
      </c>
    </row>
    <row r="28" spans="2:7" ht="12.75">
      <c r="B28" t="s">
        <v>23</v>
      </c>
      <c r="C28">
        <v>11.7</v>
      </c>
      <c r="D28">
        <v>12.9</v>
      </c>
      <c r="E28">
        <v>11.6</v>
      </c>
      <c r="F28">
        <v>12.8</v>
      </c>
      <c r="G28">
        <v>19.5</v>
      </c>
    </row>
    <row r="29" ht="6" customHeight="1"/>
    <row r="30" ht="12.75">
      <c r="A30" s="1" t="s">
        <v>24</v>
      </c>
    </row>
    <row r="31" spans="2:7" ht="12.75">
      <c r="B31" t="s">
        <v>25</v>
      </c>
      <c r="C31" s="5">
        <v>83.88</v>
      </c>
      <c r="D31" s="5">
        <v>73.88</v>
      </c>
      <c r="E31" s="5">
        <v>45.63</v>
      </c>
      <c r="F31" s="5">
        <v>81.25</v>
      </c>
      <c r="G31" s="5">
        <v>47.09</v>
      </c>
    </row>
    <row r="32" spans="2:7" ht="12.75">
      <c r="B32" t="s">
        <v>26</v>
      </c>
      <c r="C32" s="5">
        <v>47.5</v>
      </c>
      <c r="D32" s="5">
        <v>51</v>
      </c>
      <c r="E32" s="5">
        <v>35.13</v>
      </c>
      <c r="F32" s="5">
        <v>60.63</v>
      </c>
      <c r="G32" s="5">
        <v>31.59</v>
      </c>
    </row>
    <row r="33" spans="2:7" ht="12.75">
      <c r="B33" t="s">
        <v>27</v>
      </c>
      <c r="C33" s="5">
        <v>78</v>
      </c>
      <c r="D33" s="5">
        <v>70</v>
      </c>
      <c r="E33" s="5">
        <v>45.63</v>
      </c>
      <c r="F33" s="5">
        <v>79.38</v>
      </c>
      <c r="G33" s="5">
        <v>44.48</v>
      </c>
    </row>
    <row r="34" spans="1:7" ht="6" customHeight="1">
      <c r="A34" s="9"/>
      <c r="B34" s="9"/>
      <c r="C34" s="9"/>
      <c r="D34" s="9"/>
      <c r="E34" s="9"/>
      <c r="F34" s="9"/>
      <c r="G34" s="9"/>
    </row>
    <row r="35" spans="1:6" ht="25.5" customHeight="1">
      <c r="A35" s="48" t="s">
        <v>31</v>
      </c>
      <c r="B35" s="49"/>
      <c r="C35" s="49"/>
      <c r="D35" s="49"/>
      <c r="E35" s="49"/>
      <c r="F35" s="49"/>
    </row>
    <row r="36" spans="1:6" ht="38.25" customHeight="1">
      <c r="A36" s="48" t="s">
        <v>32</v>
      </c>
      <c r="B36" s="49"/>
      <c r="C36" s="49"/>
      <c r="D36" s="49"/>
      <c r="E36" s="49"/>
      <c r="F36" s="49"/>
    </row>
  </sheetData>
  <sheetProtection/>
  <mergeCells count="2">
    <mergeCell ref="A35:F35"/>
    <mergeCell ref="A36:F36"/>
  </mergeCells>
  <printOptions/>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H34" sqref="H34"/>
    </sheetView>
  </sheetViews>
  <sheetFormatPr defaultColWidth="9.140625" defaultRowHeight="12.75"/>
  <cols>
    <col min="3" max="3" width="21.57421875" style="0" customWidth="1"/>
    <col min="4" max="8" width="13.7109375" style="0" customWidth="1"/>
  </cols>
  <sheetData>
    <row r="1" ht="12.75">
      <c r="A1" s="1" t="s">
        <v>59</v>
      </c>
    </row>
    <row r="2" ht="6" customHeight="1"/>
    <row r="3" spans="1:8" ht="12.75">
      <c r="A3" s="6"/>
      <c r="B3" s="6"/>
      <c r="C3" s="6"/>
      <c r="D3" s="7">
        <v>1992</v>
      </c>
      <c r="E3" s="7">
        <v>1993</v>
      </c>
      <c r="F3" s="7">
        <v>1994</v>
      </c>
      <c r="G3" s="7">
        <v>1995</v>
      </c>
      <c r="H3" s="7">
        <v>1996</v>
      </c>
    </row>
    <row r="4" ht="6" customHeight="1"/>
    <row r="5" spans="1:8" s="1" customFormat="1" ht="12.75">
      <c r="A5" s="1" t="s">
        <v>5</v>
      </c>
      <c r="D5" s="13">
        <v>3345</v>
      </c>
      <c r="E5" s="13">
        <v>3453</v>
      </c>
      <c r="F5" s="13">
        <v>3733</v>
      </c>
      <c r="G5" s="13">
        <v>3686</v>
      </c>
      <c r="H5" s="13">
        <v>3714</v>
      </c>
    </row>
    <row r="6" spans="4:8" ht="6" customHeight="1">
      <c r="D6" s="2"/>
      <c r="E6" s="2"/>
      <c r="F6" s="2"/>
      <c r="G6" s="2"/>
      <c r="H6" s="2"/>
    </row>
    <row r="7" spans="1:8" s="1" customFormat="1" ht="12.75">
      <c r="A7" s="1" t="s">
        <v>6</v>
      </c>
      <c r="D7" s="13"/>
      <c r="E7" s="13"/>
      <c r="F7" s="13"/>
      <c r="G7" s="13"/>
      <c r="H7" s="13"/>
    </row>
    <row r="8" spans="2:8" ht="12.75">
      <c r="B8" t="s">
        <v>60</v>
      </c>
      <c r="D8" s="2">
        <v>465</v>
      </c>
      <c r="E8" s="2">
        <v>492</v>
      </c>
      <c r="F8" s="2">
        <v>499</v>
      </c>
      <c r="G8" s="2">
        <v>485</v>
      </c>
      <c r="H8" s="2">
        <v>462</v>
      </c>
    </row>
    <row r="9" spans="2:8" ht="12.75">
      <c r="B9" t="s">
        <v>61</v>
      </c>
      <c r="D9" s="2">
        <v>692</v>
      </c>
      <c r="E9" s="2">
        <v>703</v>
      </c>
      <c r="F9" s="2">
        <v>815</v>
      </c>
      <c r="G9" s="2">
        <v>766</v>
      </c>
      <c r="H9" s="2">
        <v>803</v>
      </c>
    </row>
    <row r="10" spans="2:8" ht="12.75">
      <c r="B10" t="s">
        <v>62</v>
      </c>
      <c r="D10" s="2">
        <v>348</v>
      </c>
      <c r="E10" s="2">
        <v>384</v>
      </c>
      <c r="F10" s="2">
        <v>350</v>
      </c>
      <c r="G10" s="2">
        <v>370</v>
      </c>
      <c r="H10" s="2">
        <v>328</v>
      </c>
    </row>
    <row r="11" spans="2:8" ht="12.75">
      <c r="B11" t="s">
        <v>63</v>
      </c>
      <c r="D11" s="2">
        <v>1306</v>
      </c>
      <c r="E11" s="2">
        <v>1283</v>
      </c>
      <c r="F11" s="2">
        <v>1379</v>
      </c>
      <c r="G11" s="2">
        <v>1324</v>
      </c>
      <c r="H11" s="2">
        <v>1385</v>
      </c>
    </row>
    <row r="12" spans="2:8" ht="12.75">
      <c r="B12" t="s">
        <v>64</v>
      </c>
      <c r="D12" s="11">
        <v>0</v>
      </c>
      <c r="E12" s="11">
        <v>0</v>
      </c>
      <c r="F12" s="11">
        <v>84</v>
      </c>
      <c r="G12" s="11">
        <v>285</v>
      </c>
      <c r="H12" s="11">
        <v>135</v>
      </c>
    </row>
    <row r="13" spans="4:8" ht="6" customHeight="1">
      <c r="D13" s="2"/>
      <c r="E13" s="2"/>
      <c r="F13" s="2"/>
      <c r="G13" s="2"/>
      <c r="H13" s="2"/>
    </row>
    <row r="14" spans="3:8" s="1" customFormat="1" ht="12.75">
      <c r="C14" s="1" t="s">
        <v>65</v>
      </c>
      <c r="D14" s="13">
        <f>SUM(D8:D12)</f>
        <v>2811</v>
      </c>
      <c r="E14" s="13">
        <f>SUM(E8:E12)</f>
        <v>2862</v>
      </c>
      <c r="F14" s="13">
        <f>SUM(F8:F12)</f>
        <v>3127</v>
      </c>
      <c r="G14" s="13">
        <f>SUM(G8:G12)</f>
        <v>3230</v>
      </c>
      <c r="H14" s="13">
        <f>SUM(H8:H12)</f>
        <v>3113</v>
      </c>
    </row>
    <row r="15" spans="4:8" ht="6" customHeight="1">
      <c r="D15" s="2"/>
      <c r="E15" s="2"/>
      <c r="F15" s="2"/>
      <c r="G15" s="2"/>
      <c r="H15" s="2"/>
    </row>
    <row r="16" spans="1:8" s="1" customFormat="1" ht="12.75">
      <c r="A16" s="1" t="s">
        <v>66</v>
      </c>
      <c r="D16" s="13">
        <f>D5-D14</f>
        <v>534</v>
      </c>
      <c r="E16" s="13">
        <f>E5-E14</f>
        <v>591</v>
      </c>
      <c r="F16" s="13">
        <f>F5-F14</f>
        <v>606</v>
      </c>
      <c r="G16" s="13">
        <f>G5-G14</f>
        <v>456</v>
      </c>
      <c r="H16" s="13">
        <f>H5-H14</f>
        <v>601</v>
      </c>
    </row>
    <row r="17" spans="4:8" ht="6" customHeight="1">
      <c r="D17" s="2"/>
      <c r="E17" s="2"/>
      <c r="F17" s="2"/>
      <c r="G17" s="2"/>
      <c r="H17" s="2"/>
    </row>
    <row r="18" spans="2:8" ht="12.75">
      <c r="B18" t="s">
        <v>67</v>
      </c>
      <c r="D18" s="2">
        <v>-172</v>
      </c>
      <c r="E18" s="2">
        <v>-185</v>
      </c>
      <c r="F18" s="2">
        <v>-192</v>
      </c>
      <c r="G18" s="2">
        <v>-194</v>
      </c>
      <c r="H18" s="2">
        <v>-182</v>
      </c>
    </row>
    <row r="19" spans="2:8" ht="12.75">
      <c r="B19" t="s">
        <v>68</v>
      </c>
      <c r="D19" s="2">
        <v>98</v>
      </c>
      <c r="E19" s="2">
        <v>114</v>
      </c>
      <c r="F19" s="2">
        <v>118</v>
      </c>
      <c r="G19" s="2">
        <v>130</v>
      </c>
      <c r="H19" s="2">
        <v>112</v>
      </c>
    </row>
    <row r="20" spans="2:8" ht="14.25">
      <c r="B20" t="s">
        <v>83</v>
      </c>
      <c r="D20" s="11">
        <v>0</v>
      </c>
      <c r="E20" s="11">
        <v>-80</v>
      </c>
      <c r="F20" s="11">
        <v>0</v>
      </c>
      <c r="G20" s="11">
        <v>0</v>
      </c>
      <c r="H20" s="11">
        <v>0</v>
      </c>
    </row>
    <row r="21" spans="4:8" ht="6" customHeight="1">
      <c r="D21" s="2"/>
      <c r="E21" s="2"/>
      <c r="F21" s="2"/>
      <c r="G21" s="2"/>
      <c r="H21" s="2"/>
    </row>
    <row r="22" spans="3:8" s="1" customFormat="1" ht="12.75">
      <c r="C22" s="1" t="s">
        <v>70</v>
      </c>
      <c r="D22" s="13">
        <f>SUM(D16:D20)</f>
        <v>460</v>
      </c>
      <c r="E22" s="13">
        <f>SUM(E16:E20)</f>
        <v>440</v>
      </c>
      <c r="F22" s="13">
        <f>SUM(F16:F20)</f>
        <v>532</v>
      </c>
      <c r="G22" s="13">
        <f>SUM(G16:G20)</f>
        <v>392</v>
      </c>
      <c r="H22" s="13">
        <f>SUM(H16:H20)</f>
        <v>531</v>
      </c>
    </row>
    <row r="23" spans="4:8" ht="6" customHeight="1">
      <c r="D23" s="2"/>
      <c r="E23" s="2"/>
      <c r="F23" s="2"/>
      <c r="G23" s="2"/>
      <c r="H23" s="2"/>
    </row>
    <row r="24" spans="2:8" ht="12.75">
      <c r="B24" t="s">
        <v>71</v>
      </c>
      <c r="D24" s="2">
        <v>178</v>
      </c>
      <c r="E24" s="2">
        <v>206</v>
      </c>
      <c r="F24" s="2">
        <v>208</v>
      </c>
      <c r="G24" s="2">
        <v>128</v>
      </c>
      <c r="H24" s="2">
        <v>189</v>
      </c>
    </row>
    <row r="25" spans="2:8" ht="12.75">
      <c r="B25" t="s">
        <v>72</v>
      </c>
      <c r="D25" s="11">
        <v>0</v>
      </c>
      <c r="E25" s="11">
        <v>-74</v>
      </c>
      <c r="F25" s="11">
        <v>0</v>
      </c>
      <c r="G25" s="11">
        <v>0</v>
      </c>
      <c r="H25" s="11">
        <v>0</v>
      </c>
    </row>
    <row r="26" spans="4:8" ht="6" customHeight="1">
      <c r="D26" s="2"/>
      <c r="E26" s="2"/>
      <c r="F26" s="2"/>
      <c r="G26" s="2"/>
      <c r="H26" s="2"/>
    </row>
    <row r="27" spans="1:8" s="1" customFormat="1" ht="13.5" thickBot="1">
      <c r="A27" s="1" t="s">
        <v>73</v>
      </c>
      <c r="D27" s="12">
        <f>D22-D24+D25</f>
        <v>282</v>
      </c>
      <c r="E27" s="12">
        <f>E22-E24+E25</f>
        <v>160</v>
      </c>
      <c r="F27" s="12">
        <f>F22-F24+F25</f>
        <v>324</v>
      </c>
      <c r="G27" s="12">
        <f>G22-G24+G25</f>
        <v>264</v>
      </c>
      <c r="H27" s="12">
        <f>H22-H24+H25</f>
        <v>342</v>
      </c>
    </row>
    <row r="28" ht="6" customHeight="1" thickTop="1"/>
    <row r="29" spans="1:8" s="8" customFormat="1" ht="27" customHeight="1">
      <c r="A29" s="49" t="s">
        <v>74</v>
      </c>
      <c r="B29" s="49"/>
      <c r="C29" s="49"/>
      <c r="D29" s="16">
        <v>79742</v>
      </c>
      <c r="E29" s="16">
        <v>79575</v>
      </c>
      <c r="F29" s="16">
        <v>78620</v>
      </c>
      <c r="G29" s="16">
        <v>78837</v>
      </c>
      <c r="H29" s="16">
        <v>77628</v>
      </c>
    </row>
    <row r="30" spans="4:8" s="8" customFormat="1" ht="6" customHeight="1">
      <c r="D30" s="16"/>
      <c r="E30" s="16"/>
      <c r="F30" s="16"/>
      <c r="G30" s="16"/>
      <c r="H30" s="16"/>
    </row>
    <row r="31" spans="1:8" s="15" customFormat="1" ht="27" customHeight="1">
      <c r="A31" s="50" t="s">
        <v>82</v>
      </c>
      <c r="B31" s="50"/>
      <c r="C31" s="50"/>
      <c r="D31" s="17"/>
      <c r="E31" s="17"/>
      <c r="F31" s="17"/>
      <c r="G31" s="17"/>
      <c r="H31" s="17">
        <v>90500</v>
      </c>
    </row>
    <row r="32" s="8" customFormat="1" ht="6" customHeight="1"/>
    <row r="33" spans="1:8" s="15" customFormat="1" ht="27" customHeight="1" thickBot="1">
      <c r="A33" s="50" t="s">
        <v>84</v>
      </c>
      <c r="B33" s="50"/>
      <c r="C33" s="50"/>
      <c r="D33" s="18">
        <v>2.97</v>
      </c>
      <c r="E33" s="18">
        <v>3</v>
      </c>
      <c r="F33" s="18">
        <v>4.08</v>
      </c>
      <c r="G33" s="18">
        <v>4.69</v>
      </c>
      <c r="H33" s="18">
        <v>4.59</v>
      </c>
    </row>
    <row r="34" spans="1:8" ht="6" customHeight="1" thickTop="1">
      <c r="A34" s="9"/>
      <c r="B34" s="9"/>
      <c r="C34" s="9"/>
      <c r="D34" s="9"/>
      <c r="E34" s="9"/>
      <c r="F34" s="9"/>
      <c r="G34" s="9"/>
      <c r="H34" s="9"/>
    </row>
    <row r="35" ht="14.25">
      <c r="A35" s="10" t="s">
        <v>85</v>
      </c>
    </row>
    <row r="36" spans="1:8" ht="40.5" customHeight="1">
      <c r="A36" s="48" t="s">
        <v>86</v>
      </c>
      <c r="B36" s="49"/>
      <c r="C36" s="49"/>
      <c r="D36" s="49"/>
      <c r="E36" s="49"/>
      <c r="F36" s="49"/>
      <c r="G36" s="49"/>
      <c r="H36" s="49"/>
    </row>
    <row r="37" ht="12.75">
      <c r="A37" t="s">
        <v>87</v>
      </c>
    </row>
    <row r="38" ht="14.25">
      <c r="A38" s="10" t="s">
        <v>88</v>
      </c>
    </row>
  </sheetData>
  <sheetProtection/>
  <mergeCells count="4">
    <mergeCell ref="A29:C29"/>
    <mergeCell ref="A31:C31"/>
    <mergeCell ref="A33:C33"/>
    <mergeCell ref="A36:H3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
    </sheetView>
  </sheetViews>
  <sheetFormatPr defaultColWidth="9.140625" defaultRowHeight="12.75"/>
  <cols>
    <col min="1" max="2" width="5.7109375" style="0" customWidth="1"/>
    <col min="3" max="3" width="26.8515625" style="0" customWidth="1"/>
    <col min="4" max="7" width="12.7109375" style="0" customWidth="1"/>
  </cols>
  <sheetData>
    <row r="1" ht="12.75">
      <c r="A1" s="1" t="s">
        <v>89</v>
      </c>
    </row>
    <row r="2" spans="1:7" ht="6" customHeight="1">
      <c r="A2" s="9"/>
      <c r="B2" s="9"/>
      <c r="C2" s="9"/>
      <c r="D2" s="9"/>
      <c r="E2" s="9"/>
      <c r="F2" s="9"/>
      <c r="G2" s="9"/>
    </row>
    <row r="3" spans="4:7" s="1" customFormat="1" ht="14.25">
      <c r="D3" s="51" t="s">
        <v>93</v>
      </c>
      <c r="E3" s="51"/>
      <c r="F3" s="51" t="s">
        <v>3</v>
      </c>
      <c r="G3" s="51"/>
    </row>
    <row r="4" spans="1:7" s="1" customFormat="1" ht="12.75">
      <c r="A4" s="22"/>
      <c r="B4" s="22"/>
      <c r="C4" s="22"/>
      <c r="D4" s="23">
        <v>1995</v>
      </c>
      <c r="E4" s="23">
        <v>1996</v>
      </c>
      <c r="F4" s="23">
        <v>1995</v>
      </c>
      <c r="G4" s="23">
        <v>1996</v>
      </c>
    </row>
    <row r="5" ht="6" customHeight="1"/>
    <row r="6" s="1" customFormat="1" ht="12.75">
      <c r="A6" s="1" t="s">
        <v>35</v>
      </c>
    </row>
    <row r="7" spans="2:7" ht="12.75">
      <c r="B7" t="s">
        <v>36</v>
      </c>
      <c r="D7" s="2">
        <v>660</v>
      </c>
      <c r="E7" s="2">
        <v>682</v>
      </c>
      <c r="F7" s="2">
        <v>68</v>
      </c>
      <c r="G7" s="2">
        <v>209</v>
      </c>
    </row>
    <row r="8" spans="2:7" ht="12.75">
      <c r="B8" t="s">
        <v>90</v>
      </c>
      <c r="D8" s="2">
        <v>832</v>
      </c>
      <c r="E8" s="2">
        <v>894</v>
      </c>
      <c r="F8" s="2">
        <v>704</v>
      </c>
      <c r="G8" s="2">
        <v>704</v>
      </c>
    </row>
    <row r="9" spans="2:7" ht="12.75">
      <c r="B9" t="s">
        <v>38</v>
      </c>
      <c r="D9" s="2">
        <v>148</v>
      </c>
      <c r="E9" s="2">
        <v>139</v>
      </c>
      <c r="F9" s="2">
        <v>145</v>
      </c>
      <c r="G9" s="2">
        <v>159</v>
      </c>
    </row>
    <row r="10" spans="2:7" ht="12.75">
      <c r="B10" t="s">
        <v>39</v>
      </c>
      <c r="D10" s="2">
        <v>220</v>
      </c>
      <c r="E10" s="2">
        <v>229</v>
      </c>
      <c r="F10" s="2">
        <v>62</v>
      </c>
      <c r="G10" s="2">
        <v>63</v>
      </c>
    </row>
    <row r="11" spans="2:7" ht="12.75">
      <c r="B11" t="s">
        <v>40</v>
      </c>
      <c r="D11" s="11">
        <v>75</v>
      </c>
      <c r="E11" s="11">
        <v>128</v>
      </c>
      <c r="F11" s="11">
        <v>365</v>
      </c>
      <c r="G11" s="11">
        <v>321</v>
      </c>
    </row>
    <row r="12" spans="3:7" ht="12.75">
      <c r="C12" t="s">
        <v>41</v>
      </c>
      <c r="D12" s="2">
        <f>SUM(D7:D11)</f>
        <v>1935</v>
      </c>
      <c r="E12" s="2">
        <f>SUM(E7:E11)</f>
        <v>2072</v>
      </c>
      <c r="F12" s="2">
        <f>SUM(F7:F11)</f>
        <v>1344</v>
      </c>
      <c r="G12" s="2">
        <f>SUM(G7:G11)</f>
        <v>1456</v>
      </c>
    </row>
    <row r="13" spans="4:7" ht="6" customHeight="1">
      <c r="D13" s="2"/>
      <c r="E13" s="2"/>
      <c r="F13" s="2"/>
      <c r="G13" s="2"/>
    </row>
    <row r="14" spans="2:7" ht="12.75">
      <c r="B14" t="s">
        <v>91</v>
      </c>
      <c r="D14" s="2">
        <v>11297</v>
      </c>
      <c r="E14" s="2">
        <v>11906</v>
      </c>
      <c r="F14" s="2">
        <v>9259</v>
      </c>
      <c r="G14" s="2">
        <v>9529</v>
      </c>
    </row>
    <row r="15" spans="2:7" ht="12.75">
      <c r="B15" t="s">
        <v>99</v>
      </c>
      <c r="D15" s="2"/>
      <c r="E15" s="2">
        <v>1965</v>
      </c>
      <c r="F15" s="2"/>
      <c r="G15" s="2"/>
    </row>
    <row r="16" spans="2:7" ht="12.75">
      <c r="B16" t="s">
        <v>43</v>
      </c>
      <c r="D16" s="11">
        <v>1050</v>
      </c>
      <c r="E16" s="11">
        <v>1022</v>
      </c>
      <c r="F16" s="11">
        <v>303</v>
      </c>
      <c r="G16" s="11">
        <v>431</v>
      </c>
    </row>
    <row r="17" spans="4:7" ht="6" customHeight="1">
      <c r="D17" s="2"/>
      <c r="E17" s="2"/>
      <c r="F17" s="2"/>
      <c r="G17" s="2"/>
    </row>
    <row r="18" spans="3:7" s="1" customFormat="1" ht="13.5" thickBot="1">
      <c r="C18" s="1" t="s">
        <v>44</v>
      </c>
      <c r="D18" s="12">
        <f>SUM(D12:D16)</f>
        <v>14282</v>
      </c>
      <c r="E18" s="12">
        <f>SUM(E12:E16)</f>
        <v>16965</v>
      </c>
      <c r="F18" s="12">
        <f>SUM(F12:F16)</f>
        <v>10906</v>
      </c>
      <c r="G18" s="12">
        <f>SUM(G12:G16)</f>
        <v>11416</v>
      </c>
    </row>
    <row r="19" spans="4:7" ht="6" customHeight="1" thickTop="1">
      <c r="D19" s="2"/>
      <c r="E19" s="2"/>
      <c r="F19" s="2"/>
      <c r="G19" s="2"/>
    </row>
    <row r="20" spans="1:7" s="1" customFormat="1" ht="12.75">
      <c r="A20" s="1" t="s">
        <v>45</v>
      </c>
      <c r="D20" s="13"/>
      <c r="E20" s="13"/>
      <c r="F20" s="13"/>
      <c r="G20" s="13"/>
    </row>
    <row r="21" spans="2:7" ht="12.75">
      <c r="B21" t="s">
        <v>92</v>
      </c>
      <c r="D21" s="2">
        <v>1121</v>
      </c>
      <c r="E21" s="2">
        <v>1189</v>
      </c>
      <c r="F21" s="2">
        <v>733</v>
      </c>
      <c r="G21" s="2">
        <v>709</v>
      </c>
    </row>
    <row r="22" spans="2:7" ht="12.75">
      <c r="B22" t="s">
        <v>47</v>
      </c>
      <c r="D22" s="2">
        <v>486</v>
      </c>
      <c r="E22" s="2">
        <v>101</v>
      </c>
      <c r="F22" s="2">
        <v>86</v>
      </c>
      <c r="G22" s="2">
        <v>56</v>
      </c>
    </row>
    <row r="23" spans="2:7" ht="12.75">
      <c r="B23" t="s">
        <v>48</v>
      </c>
      <c r="D23" s="2">
        <v>148</v>
      </c>
      <c r="E23" s="2">
        <v>335</v>
      </c>
      <c r="F23" s="2">
        <v>45</v>
      </c>
      <c r="G23" s="2">
        <v>44</v>
      </c>
    </row>
    <row r="24" spans="2:7" ht="12.75">
      <c r="B24" t="s">
        <v>49</v>
      </c>
      <c r="D24" s="11">
        <v>1236</v>
      </c>
      <c r="E24" s="11">
        <v>1132</v>
      </c>
      <c r="F24" s="11">
        <v>342</v>
      </c>
      <c r="G24" s="11">
        <v>381</v>
      </c>
    </row>
    <row r="25" spans="3:7" ht="12.75">
      <c r="C25" t="s">
        <v>50</v>
      </c>
      <c r="D25" s="2">
        <f>SUM(D21:D24)</f>
        <v>2991</v>
      </c>
      <c r="E25" s="2">
        <f>SUM(E21:E24)</f>
        <v>2757</v>
      </c>
      <c r="F25" s="2">
        <f>SUM(F21:F24)</f>
        <v>1206</v>
      </c>
      <c r="G25" s="2">
        <f>SUM(G21:G24)</f>
        <v>1190</v>
      </c>
    </row>
    <row r="26" spans="4:7" ht="6" customHeight="1">
      <c r="D26" s="2"/>
      <c r="E26" s="2"/>
      <c r="F26" s="2"/>
      <c r="G26" s="2"/>
    </row>
    <row r="27" spans="2:7" ht="12.75">
      <c r="B27" t="s">
        <v>51</v>
      </c>
      <c r="D27" s="2">
        <v>2222</v>
      </c>
      <c r="E27" s="2">
        <v>4331</v>
      </c>
      <c r="F27" s="2">
        <v>1553</v>
      </c>
      <c r="G27" s="2">
        <v>1800</v>
      </c>
    </row>
    <row r="28" spans="2:7" ht="12.75">
      <c r="B28" t="s">
        <v>38</v>
      </c>
      <c r="D28" s="2">
        <v>2560</v>
      </c>
      <c r="E28" s="2">
        <v>2720</v>
      </c>
      <c r="F28" s="2">
        <v>2299</v>
      </c>
      <c r="G28" s="2">
        <v>2412</v>
      </c>
    </row>
    <row r="29" spans="2:7" ht="12.75">
      <c r="B29" t="s">
        <v>53</v>
      </c>
      <c r="D29" s="11">
        <v>2267</v>
      </c>
      <c r="E29" s="11">
        <v>2162</v>
      </c>
      <c r="F29" s="11">
        <v>1018</v>
      </c>
      <c r="G29" s="11">
        <v>1037</v>
      </c>
    </row>
    <row r="30" spans="4:7" ht="6" customHeight="1">
      <c r="D30" s="2"/>
      <c r="E30" s="2"/>
      <c r="F30" s="2"/>
      <c r="G30" s="2"/>
    </row>
    <row r="31" spans="3:7" s="1" customFormat="1" ht="12.75">
      <c r="C31" s="1" t="s">
        <v>54</v>
      </c>
      <c r="D31" s="13">
        <f>SUM(D25:D29)</f>
        <v>10040</v>
      </c>
      <c r="E31" s="13">
        <f>SUM(E25:E29)</f>
        <v>11970</v>
      </c>
      <c r="F31" s="13">
        <f>SUM(F25:F29)</f>
        <v>6076</v>
      </c>
      <c r="G31" s="13">
        <f>SUM(G25:G29)</f>
        <v>6439</v>
      </c>
    </row>
    <row r="32" spans="4:7" ht="6" customHeight="1">
      <c r="D32" s="2"/>
      <c r="E32" s="2"/>
      <c r="F32" s="2"/>
      <c r="G32" s="2"/>
    </row>
    <row r="33" spans="3:7" s="1" customFormat="1" ht="12.75">
      <c r="C33" s="1" t="s">
        <v>55</v>
      </c>
      <c r="D33" s="14">
        <v>4242</v>
      </c>
      <c r="E33" s="14">
        <v>4995</v>
      </c>
      <c r="F33" s="14">
        <v>4829</v>
      </c>
      <c r="G33" s="14">
        <v>4977</v>
      </c>
    </row>
    <row r="34" spans="4:7" ht="6" customHeight="1">
      <c r="D34" s="2"/>
      <c r="E34" s="2"/>
      <c r="F34" s="2"/>
      <c r="G34" s="2"/>
    </row>
    <row r="35" spans="3:7" s="1" customFormat="1" ht="13.5" thickBot="1">
      <c r="C35" s="1" t="s">
        <v>56</v>
      </c>
      <c r="D35" s="12">
        <f>SUM(D31:D33)</f>
        <v>14282</v>
      </c>
      <c r="E35" s="12">
        <f>SUM(E31:E33)</f>
        <v>16965</v>
      </c>
      <c r="F35" s="12">
        <f>SUM(F31:F33)</f>
        <v>10905</v>
      </c>
      <c r="G35" s="12">
        <f>SUM(G31:G33)</f>
        <v>11416</v>
      </c>
    </row>
    <row r="36" spans="1:7" ht="6" customHeight="1" thickTop="1">
      <c r="A36" s="9"/>
      <c r="B36" s="9"/>
      <c r="C36" s="9"/>
      <c r="D36" s="9"/>
      <c r="E36" s="9"/>
      <c r="F36" s="9"/>
      <c r="G36" s="9"/>
    </row>
    <row r="37" ht="14.25">
      <c r="A37" s="10" t="s">
        <v>96</v>
      </c>
    </row>
    <row r="38" ht="14.25">
      <c r="A38" s="10"/>
    </row>
    <row r="39" ht="14.25">
      <c r="A39" s="10"/>
    </row>
  </sheetData>
  <sheetProtection/>
  <mergeCells count="2">
    <mergeCell ref="D3:E3"/>
    <mergeCell ref="F3:G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36"/>
  <sheetViews>
    <sheetView showGridLines="0" zoomScalePageLayoutView="0" workbookViewId="0" topLeftCell="A1">
      <selection activeCell="A35" sqref="A35"/>
    </sheetView>
  </sheetViews>
  <sheetFormatPr defaultColWidth="9.140625" defaultRowHeight="12.75"/>
  <cols>
    <col min="1" max="2" width="5.7109375" style="0" customWidth="1"/>
    <col min="3" max="3" width="28.8515625" style="0" customWidth="1"/>
    <col min="9" max="9" width="12.7109375" style="0" customWidth="1"/>
  </cols>
  <sheetData>
    <row r="1" ht="12.75">
      <c r="A1" s="1" t="s">
        <v>123</v>
      </c>
    </row>
    <row r="2" ht="6" customHeight="1">
      <c r="A2" s="1"/>
    </row>
    <row r="3" spans="1:13" s="1" customFormat="1" ht="12.75">
      <c r="A3" s="30"/>
      <c r="B3" s="30"/>
      <c r="C3" s="30"/>
      <c r="D3" s="52" t="s">
        <v>2</v>
      </c>
      <c r="E3" s="52"/>
      <c r="F3" s="52"/>
      <c r="G3" s="52"/>
      <c r="H3" s="52"/>
      <c r="I3" s="52" t="s">
        <v>3</v>
      </c>
      <c r="J3" s="52"/>
      <c r="K3" s="52"/>
      <c r="L3" s="52"/>
      <c r="M3" s="52"/>
    </row>
    <row r="4" spans="1:13" s="1" customFormat="1" ht="12.75">
      <c r="A4" s="22"/>
      <c r="B4" s="22"/>
      <c r="C4" s="22"/>
      <c r="D4" s="22">
        <v>1992</v>
      </c>
      <c r="E4" s="22">
        <v>1993</v>
      </c>
      <c r="F4" s="22">
        <v>1994</v>
      </c>
      <c r="G4" s="22">
        <v>1995</v>
      </c>
      <c r="H4" s="22">
        <v>1996</v>
      </c>
      <c r="I4" s="22">
        <v>1992</v>
      </c>
      <c r="J4" s="22">
        <v>1993</v>
      </c>
      <c r="K4" s="22">
        <v>1994</v>
      </c>
      <c r="L4" s="22">
        <v>1995</v>
      </c>
      <c r="M4" s="22">
        <v>1996</v>
      </c>
    </row>
    <row r="5" ht="6" customHeight="1"/>
    <row r="6" s="1" customFormat="1" ht="12.75">
      <c r="A6" s="1" t="s">
        <v>5</v>
      </c>
    </row>
    <row r="7" spans="2:13" ht="12.75">
      <c r="B7" t="s">
        <v>124</v>
      </c>
      <c r="D7" s="2">
        <v>4434</v>
      </c>
      <c r="E7" s="2">
        <v>4380</v>
      </c>
      <c r="F7" s="2">
        <v>4625</v>
      </c>
      <c r="G7" s="2">
        <v>4819</v>
      </c>
      <c r="H7" s="2">
        <v>4909</v>
      </c>
      <c r="I7" s="2">
        <v>3777</v>
      </c>
      <c r="J7" s="2">
        <v>3746</v>
      </c>
      <c r="K7" s="2">
        <v>3918</v>
      </c>
      <c r="L7" s="2">
        <v>4012</v>
      </c>
      <c r="M7" s="2">
        <v>4101</v>
      </c>
    </row>
    <row r="8" spans="2:13" ht="12.75">
      <c r="B8" t="s">
        <v>125</v>
      </c>
      <c r="D8" s="2"/>
      <c r="E8" s="2"/>
      <c r="F8" s="2"/>
      <c r="G8" s="2"/>
      <c r="H8" s="2"/>
      <c r="I8" s="2">
        <v>830</v>
      </c>
      <c r="J8" s="2">
        <v>714</v>
      </c>
      <c r="K8" s="2">
        <v>663</v>
      </c>
      <c r="L8" s="2">
        <v>656</v>
      </c>
      <c r="M8" s="2">
        <v>669</v>
      </c>
    </row>
    <row r="9" spans="2:13" ht="12.75">
      <c r="B9" t="s">
        <v>126</v>
      </c>
      <c r="D9" s="2">
        <v>3148</v>
      </c>
      <c r="E9" s="2">
        <v>3246</v>
      </c>
      <c r="F9" s="2">
        <v>3492</v>
      </c>
      <c r="G9" s="2">
        <v>4008</v>
      </c>
      <c r="H9" s="2">
        <v>4051</v>
      </c>
      <c r="I9" s="2"/>
      <c r="J9" s="2"/>
      <c r="K9" s="2"/>
      <c r="L9" s="2"/>
      <c r="M9" s="2"/>
    </row>
    <row r="10" spans="2:13" ht="12.75">
      <c r="B10" t="s">
        <v>127</v>
      </c>
      <c r="D10" s="11">
        <v>968</v>
      </c>
      <c r="E10" s="11">
        <v>1141</v>
      </c>
      <c r="F10" s="11">
        <v>1292</v>
      </c>
      <c r="G10" s="11">
        <v>1477</v>
      </c>
      <c r="H10" s="11">
        <v>1576</v>
      </c>
      <c r="I10" s="11"/>
      <c r="J10" s="11"/>
      <c r="K10" s="11"/>
      <c r="L10" s="11"/>
      <c r="M10" s="11"/>
    </row>
    <row r="11" spans="3:13" s="1" customFormat="1" ht="12.75">
      <c r="C11" s="1" t="s">
        <v>128</v>
      </c>
      <c r="D11" s="13">
        <f>SUM(D7:D10)</f>
        <v>8550</v>
      </c>
      <c r="E11" s="13">
        <f aca="true" t="shared" si="0" ref="E11:M11">SUM(E7:E10)</f>
        <v>8767</v>
      </c>
      <c r="F11" s="13">
        <f t="shared" si="0"/>
        <v>9409</v>
      </c>
      <c r="G11" s="13">
        <f t="shared" si="0"/>
        <v>10304</v>
      </c>
      <c r="H11" s="13">
        <f t="shared" si="0"/>
        <v>10536</v>
      </c>
      <c r="I11" s="13">
        <f t="shared" si="0"/>
        <v>4607</v>
      </c>
      <c r="J11" s="13">
        <f t="shared" si="0"/>
        <v>4460</v>
      </c>
      <c r="K11" s="13">
        <f t="shared" si="0"/>
        <v>4581</v>
      </c>
      <c r="L11" s="13">
        <f t="shared" si="0"/>
        <v>4668</v>
      </c>
      <c r="M11" s="13">
        <f t="shared" si="0"/>
        <v>4770</v>
      </c>
    </row>
    <row r="12" spans="4:13" ht="6" customHeight="1">
      <c r="D12" s="2"/>
      <c r="E12" s="2"/>
      <c r="F12" s="2"/>
      <c r="G12" s="2"/>
      <c r="H12" s="2"/>
      <c r="I12" s="2"/>
      <c r="J12" s="2"/>
      <c r="K12" s="2"/>
      <c r="L12" s="2"/>
      <c r="M12" s="2"/>
    </row>
    <row r="13" spans="1:13" s="1" customFormat="1" ht="12.75">
      <c r="A13" s="1" t="s">
        <v>6</v>
      </c>
      <c r="D13" s="13"/>
      <c r="E13" s="13"/>
      <c r="F13" s="13"/>
      <c r="G13" s="13"/>
      <c r="H13" s="13"/>
      <c r="I13" s="13"/>
      <c r="J13" s="13"/>
      <c r="K13" s="13"/>
      <c r="L13" s="13"/>
      <c r="M13" s="13"/>
    </row>
    <row r="14" spans="2:13" ht="12.75">
      <c r="B14" t="s">
        <v>124</v>
      </c>
      <c r="D14" s="2">
        <v>4313</v>
      </c>
      <c r="E14" s="2">
        <v>3643</v>
      </c>
      <c r="F14" s="2">
        <v>3696</v>
      </c>
      <c r="G14" s="2">
        <v>3951</v>
      </c>
      <c r="H14" s="2">
        <v>3782</v>
      </c>
      <c r="I14" s="2">
        <v>2851</v>
      </c>
      <c r="J14" s="2">
        <v>2831</v>
      </c>
      <c r="K14" s="2">
        <v>2875</v>
      </c>
      <c r="L14" s="2">
        <v>2950</v>
      </c>
      <c r="M14" s="2">
        <v>2936</v>
      </c>
    </row>
    <row r="15" spans="2:13" ht="12.75">
      <c r="B15" t="s">
        <v>127</v>
      </c>
      <c r="D15" s="2">
        <v>3456</v>
      </c>
      <c r="E15" s="2">
        <v>4291</v>
      </c>
      <c r="F15" s="2">
        <v>4531</v>
      </c>
      <c r="G15" s="2">
        <v>4970</v>
      </c>
      <c r="H15" s="2">
        <v>5232</v>
      </c>
      <c r="I15" s="2">
        <v>869</v>
      </c>
      <c r="J15" s="2">
        <v>769</v>
      </c>
      <c r="K15" s="2">
        <v>641</v>
      </c>
      <c r="L15" s="2">
        <v>632</v>
      </c>
      <c r="M15" s="2">
        <v>637</v>
      </c>
    </row>
    <row r="16" spans="2:13" ht="12.75">
      <c r="B16" t="s">
        <v>129</v>
      </c>
      <c r="D16" s="11">
        <v>699</v>
      </c>
      <c r="E16" s="11">
        <v>93</v>
      </c>
      <c r="F16" s="11"/>
      <c r="G16" s="11">
        <v>257</v>
      </c>
      <c r="H16" s="11"/>
      <c r="I16" s="11"/>
      <c r="J16" s="11"/>
      <c r="K16" s="11"/>
      <c r="L16" s="11"/>
      <c r="M16" s="11"/>
    </row>
    <row r="17" spans="3:13" s="1" customFormat="1" ht="12.75">
      <c r="C17" s="1" t="s">
        <v>65</v>
      </c>
      <c r="D17" s="13">
        <f>SUM(D14:D16)</f>
        <v>8468</v>
      </c>
      <c r="E17" s="13">
        <f aca="true" t="shared" si="1" ref="E17:M17">SUM(E14:E16)</f>
        <v>8027</v>
      </c>
      <c r="F17" s="13">
        <f t="shared" si="1"/>
        <v>8227</v>
      </c>
      <c r="G17" s="13">
        <f t="shared" si="1"/>
        <v>9178</v>
      </c>
      <c r="H17" s="13">
        <f t="shared" si="1"/>
        <v>9014</v>
      </c>
      <c r="I17" s="13">
        <f t="shared" si="1"/>
        <v>3720</v>
      </c>
      <c r="J17" s="13">
        <f t="shared" si="1"/>
        <v>3600</v>
      </c>
      <c r="K17" s="13">
        <f t="shared" si="1"/>
        <v>3516</v>
      </c>
      <c r="L17" s="13">
        <f t="shared" si="1"/>
        <v>3582</v>
      </c>
      <c r="M17" s="13">
        <f t="shared" si="1"/>
        <v>3573</v>
      </c>
    </row>
    <row r="18" spans="4:13" ht="6" customHeight="1">
      <c r="D18" s="2"/>
      <c r="E18" s="2"/>
      <c r="F18" s="2"/>
      <c r="G18" s="2"/>
      <c r="H18" s="2"/>
      <c r="I18" s="2"/>
      <c r="J18" s="2"/>
      <c r="K18" s="2"/>
      <c r="L18" s="2"/>
      <c r="M18" s="2"/>
    </row>
    <row r="19" spans="1:13" s="1" customFormat="1" ht="12.75">
      <c r="A19" s="1" t="s">
        <v>66</v>
      </c>
      <c r="D19" s="13">
        <v>266</v>
      </c>
      <c r="E19" s="13">
        <v>913</v>
      </c>
      <c r="F19" s="13">
        <v>1182</v>
      </c>
      <c r="G19" s="13">
        <v>1126</v>
      </c>
      <c r="H19" s="13">
        <v>1522</v>
      </c>
      <c r="I19" s="13">
        <v>887</v>
      </c>
      <c r="J19" s="13">
        <v>860</v>
      </c>
      <c r="K19" s="13">
        <v>1065</v>
      </c>
      <c r="L19" s="13">
        <v>1086</v>
      </c>
      <c r="M19" s="13">
        <v>1197</v>
      </c>
    </row>
    <row r="20" spans="4:13" ht="6" customHeight="1">
      <c r="D20" s="2"/>
      <c r="E20" s="2"/>
      <c r="F20" s="2"/>
      <c r="G20" s="2"/>
      <c r="H20" s="2"/>
      <c r="I20" s="2"/>
      <c r="J20" s="2"/>
      <c r="K20" s="2"/>
      <c r="L20" s="2"/>
      <c r="M20" s="2"/>
    </row>
    <row r="21" spans="2:13" ht="12.75">
      <c r="B21" t="s">
        <v>67</v>
      </c>
      <c r="D21" s="2">
        <v>-276</v>
      </c>
      <c r="E21" s="2">
        <v>-298</v>
      </c>
      <c r="F21" s="2">
        <v>-281</v>
      </c>
      <c r="G21" s="2">
        <v>-270</v>
      </c>
      <c r="H21" s="2">
        <v>-249</v>
      </c>
      <c r="I21" s="2">
        <v>-109</v>
      </c>
      <c r="J21" s="2">
        <v>-98</v>
      </c>
      <c r="K21" s="2">
        <v>-102</v>
      </c>
      <c r="L21" s="2">
        <v>-113</v>
      </c>
      <c r="M21" s="2">
        <v>-116</v>
      </c>
    </row>
    <row r="22" spans="2:13" ht="12.75">
      <c r="B22" t="s">
        <v>68</v>
      </c>
      <c r="D22" s="2">
        <v>3</v>
      </c>
      <c r="E22" s="2">
        <v>18</v>
      </c>
      <c r="F22" s="2">
        <v>105</v>
      </c>
      <c r="G22" s="2">
        <v>118</v>
      </c>
      <c r="H22" s="2">
        <v>43</v>
      </c>
      <c r="I22" s="2">
        <v>98</v>
      </c>
      <c r="J22" s="2">
        <v>137</v>
      </c>
      <c r="K22" s="2">
        <v>85</v>
      </c>
      <c r="L22" s="2">
        <v>142</v>
      </c>
      <c r="M22" s="2">
        <v>116</v>
      </c>
    </row>
    <row r="23" spans="2:13" ht="12.75">
      <c r="B23" t="s">
        <v>70</v>
      </c>
      <c r="D23" s="2">
        <f>SUM(D19:D22)</f>
        <v>-7</v>
      </c>
      <c r="E23" s="2">
        <f aca="true" t="shared" si="2" ref="E23:L23">SUM(E19:E22)</f>
        <v>633</v>
      </c>
      <c r="F23" s="2">
        <f t="shared" si="2"/>
        <v>1006</v>
      </c>
      <c r="G23" s="2">
        <f t="shared" si="2"/>
        <v>974</v>
      </c>
      <c r="H23" s="2">
        <v>1316</v>
      </c>
      <c r="I23" s="2">
        <f t="shared" si="2"/>
        <v>876</v>
      </c>
      <c r="J23" s="2">
        <f t="shared" si="2"/>
        <v>899</v>
      </c>
      <c r="K23" s="2">
        <f t="shared" si="2"/>
        <v>1048</v>
      </c>
      <c r="L23" s="2">
        <f t="shared" si="2"/>
        <v>1115</v>
      </c>
      <c r="M23" s="2">
        <v>1197</v>
      </c>
    </row>
    <row r="24" spans="2:13" ht="12.75">
      <c r="B24" t="s">
        <v>71</v>
      </c>
      <c r="D24" s="2">
        <v>-27</v>
      </c>
      <c r="E24" s="2">
        <v>274</v>
      </c>
      <c r="F24" s="2">
        <v>354</v>
      </c>
      <c r="G24" s="2">
        <v>356</v>
      </c>
      <c r="H24" s="2">
        <v>461</v>
      </c>
      <c r="I24" s="2">
        <v>318</v>
      </c>
      <c r="J24" s="2">
        <v>350</v>
      </c>
      <c r="K24" s="2">
        <v>381</v>
      </c>
      <c r="L24" s="2">
        <v>402</v>
      </c>
      <c r="M24" s="2">
        <v>427</v>
      </c>
    </row>
    <row r="25" spans="2:13" ht="12.75">
      <c r="B25" t="s">
        <v>130</v>
      </c>
      <c r="D25" s="11"/>
      <c r="E25" s="11"/>
      <c r="F25" s="11"/>
      <c r="G25" s="11"/>
      <c r="H25" s="11"/>
      <c r="I25" s="11"/>
      <c r="J25" s="11">
        <v>223</v>
      </c>
      <c r="K25" s="11"/>
      <c r="L25" s="11"/>
      <c r="M25" s="11"/>
    </row>
    <row r="26" spans="4:13" ht="6" customHeight="1">
      <c r="D26" s="2"/>
      <c r="E26" s="2"/>
      <c r="F26" s="2"/>
      <c r="G26" s="2"/>
      <c r="H26" s="2"/>
      <c r="I26" s="2"/>
      <c r="J26" s="2"/>
      <c r="K26" s="2"/>
      <c r="L26" s="2"/>
      <c r="M26" s="2"/>
    </row>
    <row r="27" spans="3:13" s="1" customFormat="1" ht="13.5" thickBot="1">
      <c r="C27" s="1" t="s">
        <v>73</v>
      </c>
      <c r="D27" s="12">
        <f>D23-D24+D25</f>
        <v>20</v>
      </c>
      <c r="E27" s="12">
        <f aca="true" t="shared" si="3" ref="E27:M27">E23-E24+E25</f>
        <v>359</v>
      </c>
      <c r="F27" s="12">
        <f t="shared" si="3"/>
        <v>652</v>
      </c>
      <c r="G27" s="12">
        <f t="shared" si="3"/>
        <v>618</v>
      </c>
      <c r="H27" s="12">
        <f t="shared" si="3"/>
        <v>855</v>
      </c>
      <c r="I27" s="12">
        <f t="shared" si="3"/>
        <v>558</v>
      </c>
      <c r="J27" s="12">
        <f t="shared" si="3"/>
        <v>772</v>
      </c>
      <c r="K27" s="12">
        <v>668</v>
      </c>
      <c r="L27" s="12">
        <f t="shared" si="3"/>
        <v>713</v>
      </c>
      <c r="M27" s="12">
        <f t="shared" si="3"/>
        <v>770</v>
      </c>
    </row>
    <row r="28" ht="6" customHeight="1" thickTop="1"/>
    <row r="29" spans="1:13" ht="12.75">
      <c r="A29" t="s">
        <v>131</v>
      </c>
      <c r="D29" s="4">
        <v>102907</v>
      </c>
      <c r="E29" s="4">
        <v>103915</v>
      </c>
      <c r="F29" s="4">
        <v>209303</v>
      </c>
      <c r="G29" s="4">
        <v>210270</v>
      </c>
      <c r="H29" s="4">
        <v>213633</v>
      </c>
      <c r="I29" s="4">
        <v>141624</v>
      </c>
      <c r="J29" s="4">
        <v>139350</v>
      </c>
      <c r="K29" s="4">
        <v>136367</v>
      </c>
      <c r="L29" s="4">
        <v>131067</v>
      </c>
      <c r="M29" s="4">
        <v>126437</v>
      </c>
    </row>
    <row r="30" ht="6" customHeight="1"/>
    <row r="31" spans="1:13" s="1" customFormat="1" ht="13.5" thickBot="1">
      <c r="A31" s="1" t="s">
        <v>132</v>
      </c>
      <c r="D31" s="31">
        <v>4.61</v>
      </c>
      <c r="E31" s="31">
        <v>4.04</v>
      </c>
      <c r="F31" s="31">
        <v>3.12</v>
      </c>
      <c r="G31" s="31">
        <v>3.73</v>
      </c>
      <c r="H31" s="31">
        <v>4</v>
      </c>
      <c r="I31" s="31">
        <v>3.94</v>
      </c>
      <c r="J31" s="31">
        <v>3.94</v>
      </c>
      <c r="K31" s="31">
        <v>4.9</v>
      </c>
      <c r="L31" s="31">
        <v>5.44</v>
      </c>
      <c r="M31" s="31">
        <v>6.09</v>
      </c>
    </row>
    <row r="32" spans="4:13" ht="6" customHeight="1" thickTop="1">
      <c r="D32" s="5"/>
      <c r="E32" s="5"/>
      <c r="F32" s="5"/>
      <c r="G32" s="5"/>
      <c r="H32" s="5"/>
      <c r="I32" s="5"/>
      <c r="J32" s="5"/>
      <c r="K32" s="5"/>
      <c r="L32" s="5"/>
      <c r="M32" s="5"/>
    </row>
    <row r="33" spans="1:13" s="1" customFormat="1" ht="15" thickBot="1">
      <c r="A33" s="1" t="s">
        <v>138</v>
      </c>
      <c r="D33" s="31">
        <v>0.19</v>
      </c>
      <c r="E33" s="31">
        <v>3.46</v>
      </c>
      <c r="F33" s="31">
        <v>3.12</v>
      </c>
      <c r="G33" s="31">
        <v>2.94</v>
      </c>
      <c r="H33" s="31">
        <v>4</v>
      </c>
      <c r="I33" s="31">
        <v>3.94</v>
      </c>
      <c r="J33" s="31">
        <v>5.54</v>
      </c>
      <c r="K33" s="31">
        <v>4.9</v>
      </c>
      <c r="L33" s="31">
        <v>5.44</v>
      </c>
      <c r="M33" s="31">
        <v>6.09</v>
      </c>
    </row>
    <row r="34" spans="1:13" ht="9" customHeight="1" thickTop="1">
      <c r="A34" s="9"/>
      <c r="B34" s="9"/>
      <c r="C34" s="9"/>
      <c r="D34" s="9"/>
      <c r="E34" s="9"/>
      <c r="F34" s="9"/>
      <c r="G34" s="9"/>
      <c r="H34" s="9"/>
      <c r="I34" s="9"/>
      <c r="J34" s="9"/>
      <c r="K34" s="9"/>
      <c r="L34" s="9"/>
      <c r="M34" s="9"/>
    </row>
    <row r="35" ht="14.25">
      <c r="A35" s="10" t="s">
        <v>137</v>
      </c>
    </row>
    <row r="36" ht="14.25">
      <c r="A36" s="10"/>
    </row>
  </sheetData>
  <sheetProtection/>
  <mergeCells count="2">
    <mergeCell ref="D3:H3"/>
    <mergeCell ref="I3:M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39" sqref="A39"/>
    </sheetView>
  </sheetViews>
  <sheetFormatPr defaultColWidth="9.140625" defaultRowHeight="12.75"/>
  <cols>
    <col min="1" max="1" width="5.7109375" style="0" customWidth="1"/>
    <col min="3" max="3" width="39.140625" style="0" customWidth="1"/>
    <col min="4" max="8" width="12.7109375" style="0" customWidth="1"/>
  </cols>
  <sheetData>
    <row r="1" ht="12.75">
      <c r="A1" s="1" t="s">
        <v>214</v>
      </c>
    </row>
    <row r="2" ht="6" customHeight="1"/>
    <row r="3" spans="1:8" s="21" customFormat="1" ht="14.25">
      <c r="A3" s="7"/>
      <c r="B3" s="7"/>
      <c r="C3" s="7"/>
      <c r="D3" s="7" t="s">
        <v>195</v>
      </c>
      <c r="E3" s="7" t="s">
        <v>196</v>
      </c>
      <c r="F3" s="7" t="s">
        <v>197</v>
      </c>
      <c r="G3" s="7" t="s">
        <v>198</v>
      </c>
      <c r="H3" s="7" t="s">
        <v>205</v>
      </c>
    </row>
    <row r="4" spans="1:8" s="21" customFormat="1" ht="6" customHeight="1">
      <c r="A4" s="44"/>
      <c r="B4" s="44"/>
      <c r="C4" s="44"/>
      <c r="D4" s="44"/>
      <c r="E4" s="44"/>
      <c r="F4" s="44"/>
      <c r="G4" s="44"/>
      <c r="H4" s="44"/>
    </row>
    <row r="5" spans="1:8" s="21" customFormat="1" ht="15" customHeight="1">
      <c r="A5" s="45" t="s">
        <v>212</v>
      </c>
      <c r="B5" s="44"/>
      <c r="C5" s="44"/>
      <c r="D5" s="44"/>
      <c r="E5" s="44"/>
      <c r="F5" s="44"/>
      <c r="G5" s="44"/>
      <c r="H5" s="44"/>
    </row>
    <row r="6" ht="6" customHeight="1"/>
    <row r="7" spans="2:8" ht="15" customHeight="1">
      <c r="B7" s="49" t="s">
        <v>203</v>
      </c>
      <c r="C7" s="49"/>
      <c r="D7" s="38">
        <v>0</v>
      </c>
      <c r="E7" s="38">
        <v>170</v>
      </c>
      <c r="F7" s="38">
        <v>396</v>
      </c>
      <c r="G7" s="38">
        <v>565</v>
      </c>
      <c r="H7" s="38">
        <v>582</v>
      </c>
    </row>
    <row r="8" spans="2:8" ht="15" customHeight="1">
      <c r="B8" s="49" t="s">
        <v>199</v>
      </c>
      <c r="C8" s="49"/>
      <c r="D8" s="38"/>
      <c r="E8" s="38"/>
      <c r="F8" s="38"/>
      <c r="G8" s="38"/>
      <c r="H8" s="38"/>
    </row>
    <row r="9" spans="3:8" ht="15" customHeight="1">
      <c r="C9" t="s">
        <v>200</v>
      </c>
      <c r="D9" s="38">
        <v>0</v>
      </c>
      <c r="E9" s="38">
        <v>46</v>
      </c>
      <c r="F9" s="38">
        <v>82</v>
      </c>
      <c r="G9" s="38">
        <v>107</v>
      </c>
      <c r="H9" s="38">
        <v>110</v>
      </c>
    </row>
    <row r="10" spans="3:8" ht="15" customHeight="1">
      <c r="C10" t="s">
        <v>201</v>
      </c>
      <c r="D10" s="39">
        <v>0</v>
      </c>
      <c r="E10" s="39">
        <v>25</v>
      </c>
      <c r="F10" s="39">
        <v>44</v>
      </c>
      <c r="G10" s="39">
        <v>58</v>
      </c>
      <c r="H10" s="39">
        <v>59</v>
      </c>
    </row>
    <row r="11" spans="3:8" ht="15" customHeight="1">
      <c r="C11" t="s">
        <v>202</v>
      </c>
      <c r="D11" s="38">
        <f>D10+D9</f>
        <v>0</v>
      </c>
      <c r="E11" s="38">
        <f>E10+E9</f>
        <v>71</v>
      </c>
      <c r="F11" s="38">
        <v>125</v>
      </c>
      <c r="G11" s="38">
        <f>G10+G9</f>
        <v>165</v>
      </c>
      <c r="H11" s="38">
        <v>170</v>
      </c>
    </row>
    <row r="12" spans="4:8" ht="6" customHeight="1">
      <c r="D12" s="38"/>
      <c r="E12" s="38"/>
      <c r="F12" s="38"/>
      <c r="G12" s="38"/>
      <c r="H12" s="38"/>
    </row>
    <row r="13" spans="2:8" s="1" customFormat="1" ht="15" customHeight="1" thickBot="1">
      <c r="B13" s="1" t="s">
        <v>204</v>
      </c>
      <c r="D13" s="40">
        <f>D11+D7</f>
        <v>0</v>
      </c>
      <c r="E13" s="40">
        <v>240</v>
      </c>
      <c r="F13" s="40">
        <f>F11+F7</f>
        <v>521</v>
      </c>
      <c r="G13" s="40">
        <f>G11+G7</f>
        <v>730</v>
      </c>
      <c r="H13" s="40">
        <f>H11+H7</f>
        <v>752</v>
      </c>
    </row>
    <row r="14" spans="2:8" ht="7.5" customHeight="1" thickTop="1">
      <c r="B14" s="42"/>
      <c r="C14" s="42"/>
      <c r="D14" s="42"/>
      <c r="E14" s="42"/>
      <c r="F14" s="42"/>
      <c r="G14" s="42"/>
      <c r="H14" s="42"/>
    </row>
    <row r="15" spans="2:8" ht="15" customHeight="1" thickBot="1">
      <c r="B15" s="1" t="s">
        <v>209</v>
      </c>
      <c r="D15" s="12">
        <v>0</v>
      </c>
      <c r="E15" s="12">
        <v>-130</v>
      </c>
      <c r="F15" s="12">
        <v>-232</v>
      </c>
      <c r="G15" s="12">
        <v>-308</v>
      </c>
      <c r="H15" s="12">
        <v>-320</v>
      </c>
    </row>
    <row r="16" spans="1:8" ht="7.5" customHeight="1" thickTop="1">
      <c r="A16" s="9"/>
      <c r="B16" s="43"/>
      <c r="C16" s="9"/>
      <c r="D16" s="9"/>
      <c r="E16" s="9"/>
      <c r="F16" s="9"/>
      <c r="G16" s="9"/>
      <c r="H16" s="9"/>
    </row>
    <row r="17" ht="14.25">
      <c r="B17" s="10"/>
    </row>
    <row r="18" ht="12.75">
      <c r="A18" s="1" t="s">
        <v>213</v>
      </c>
    </row>
    <row r="20" spans="1:8" ht="14.25">
      <c r="A20" s="6"/>
      <c r="B20" s="7"/>
      <c r="C20" s="7"/>
      <c r="D20" s="7" t="s">
        <v>195</v>
      </c>
      <c r="E20" s="7" t="s">
        <v>196</v>
      </c>
      <c r="F20" s="7" t="s">
        <v>197</v>
      </c>
      <c r="G20" s="7" t="s">
        <v>198</v>
      </c>
      <c r="H20" s="7" t="s">
        <v>205</v>
      </c>
    </row>
    <row r="21" spans="1:8" ht="6" customHeight="1">
      <c r="A21" s="42"/>
      <c r="B21" s="44"/>
      <c r="C21" s="44"/>
      <c r="D21" s="44"/>
      <c r="E21" s="44"/>
      <c r="F21" s="44"/>
      <c r="G21" s="44"/>
      <c r="H21" s="44"/>
    </row>
    <row r="22" spans="1:8" ht="15" customHeight="1">
      <c r="A22" s="46" t="s">
        <v>211</v>
      </c>
      <c r="B22" s="44"/>
      <c r="C22" s="44"/>
      <c r="D22" s="44"/>
      <c r="E22" s="44"/>
      <c r="F22" s="44"/>
      <c r="G22" s="44"/>
      <c r="H22" s="44"/>
    </row>
    <row r="23" ht="6" customHeight="1"/>
    <row r="24" spans="2:8" ht="15" customHeight="1">
      <c r="B24" s="49" t="s">
        <v>203</v>
      </c>
      <c r="C24" s="49"/>
      <c r="D24" s="38">
        <v>0</v>
      </c>
      <c r="E24" s="38">
        <v>180</v>
      </c>
      <c r="F24" s="38">
        <v>335</v>
      </c>
      <c r="G24" s="38">
        <v>515</v>
      </c>
      <c r="H24" s="38">
        <v>530</v>
      </c>
    </row>
    <row r="25" spans="2:8" ht="15" customHeight="1">
      <c r="B25" s="49" t="s">
        <v>199</v>
      </c>
      <c r="C25" s="49"/>
      <c r="D25" s="38"/>
      <c r="E25" s="38"/>
      <c r="F25" s="38"/>
      <c r="G25" s="38"/>
      <c r="H25" s="38"/>
    </row>
    <row r="26" spans="3:8" ht="15" customHeight="1">
      <c r="C26" t="s">
        <v>210</v>
      </c>
      <c r="D26" s="38">
        <v>0</v>
      </c>
      <c r="E26" s="38">
        <v>33</v>
      </c>
      <c r="F26" s="38">
        <v>61</v>
      </c>
      <c r="G26" s="38">
        <v>94</v>
      </c>
      <c r="H26" s="38">
        <v>97</v>
      </c>
    </row>
    <row r="27" spans="3:8" ht="15" customHeight="1">
      <c r="C27" t="s">
        <v>201</v>
      </c>
      <c r="D27" s="39">
        <v>0</v>
      </c>
      <c r="E27" s="39">
        <v>18</v>
      </c>
      <c r="F27" s="39">
        <v>33</v>
      </c>
      <c r="G27" s="39">
        <v>51</v>
      </c>
      <c r="H27" s="39">
        <v>52</v>
      </c>
    </row>
    <row r="28" spans="3:8" ht="15" customHeight="1">
      <c r="C28" t="s">
        <v>202</v>
      </c>
      <c r="D28" s="38">
        <f>D27+D26</f>
        <v>0</v>
      </c>
      <c r="E28" s="38">
        <f>E27+E26</f>
        <v>51</v>
      </c>
      <c r="F28" s="38">
        <f>F27+F26</f>
        <v>94</v>
      </c>
      <c r="G28" s="38">
        <f>G27+G26</f>
        <v>145</v>
      </c>
      <c r="H28" s="38">
        <f>H27+H26</f>
        <v>149</v>
      </c>
    </row>
    <row r="29" spans="4:8" ht="6" customHeight="1">
      <c r="D29" s="38"/>
      <c r="E29" s="38"/>
      <c r="F29" s="38"/>
      <c r="G29" s="38"/>
      <c r="H29" s="38"/>
    </row>
    <row r="30" spans="2:8" ht="15" customHeight="1" thickBot="1">
      <c r="B30" s="1" t="s">
        <v>204</v>
      </c>
      <c r="C30" s="1"/>
      <c r="D30" s="40">
        <f>D28+D24</f>
        <v>0</v>
      </c>
      <c r="E30" s="40">
        <f>E28+E24</f>
        <v>231</v>
      </c>
      <c r="F30" s="40">
        <f>F28+F24</f>
        <v>429</v>
      </c>
      <c r="G30" s="40">
        <f>G28+G24</f>
        <v>660</v>
      </c>
      <c r="H30" s="40">
        <v>680</v>
      </c>
    </row>
    <row r="31" spans="2:8" ht="7.5" customHeight="1" thickTop="1">
      <c r="B31" s="1"/>
      <c r="C31" s="1"/>
      <c r="D31" s="41"/>
      <c r="E31" s="41"/>
      <c r="F31" s="41"/>
      <c r="G31" s="41"/>
      <c r="H31" s="41"/>
    </row>
    <row r="32" spans="2:8" ht="15" customHeight="1">
      <c r="B32" s="1" t="s">
        <v>215</v>
      </c>
      <c r="C32" s="1"/>
      <c r="D32" s="47">
        <v>0</v>
      </c>
      <c r="E32" s="47">
        <v>-66</v>
      </c>
      <c r="F32" s="47">
        <v>-123</v>
      </c>
      <c r="G32" s="47">
        <v>-189</v>
      </c>
      <c r="H32" s="47">
        <v>-196</v>
      </c>
    </row>
    <row r="33" spans="1:8" ht="7.5" customHeight="1">
      <c r="A33" s="9"/>
      <c r="B33" s="9"/>
      <c r="C33" s="9"/>
      <c r="D33" s="9"/>
      <c r="E33" s="9"/>
      <c r="F33" s="9"/>
      <c r="G33" s="9"/>
      <c r="H33" s="9"/>
    </row>
    <row r="34" ht="6.75" customHeight="1"/>
    <row r="35" ht="14.25">
      <c r="A35" s="10" t="s">
        <v>207</v>
      </c>
    </row>
    <row r="36" ht="14.25">
      <c r="A36" s="10" t="s">
        <v>208</v>
      </c>
    </row>
    <row r="37" ht="14.25">
      <c r="A37" s="10" t="s">
        <v>206</v>
      </c>
    </row>
    <row r="38" spans="1:8" ht="26.25" customHeight="1">
      <c r="A38" s="48" t="s">
        <v>216</v>
      </c>
      <c r="B38" s="64"/>
      <c r="C38" s="64"/>
      <c r="D38" s="64"/>
      <c r="E38" s="64"/>
      <c r="F38" s="64"/>
      <c r="G38" s="64"/>
      <c r="H38" s="64"/>
    </row>
  </sheetData>
  <sheetProtection/>
  <mergeCells count="5">
    <mergeCell ref="A38:H38"/>
    <mergeCell ref="B7:C7"/>
    <mergeCell ref="B8:C8"/>
    <mergeCell ref="B24:C24"/>
    <mergeCell ref="B25:C2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34"/>
  <sheetViews>
    <sheetView showGridLines="0" zoomScalePageLayoutView="0" workbookViewId="0" topLeftCell="A1">
      <selection activeCell="A2" sqref="A2"/>
    </sheetView>
  </sheetViews>
  <sheetFormatPr defaultColWidth="9.140625" defaultRowHeight="12.75"/>
  <cols>
    <col min="2" max="2" width="36.8515625" style="0" customWidth="1"/>
    <col min="3" max="3" width="15.8515625" style="19" customWidth="1"/>
  </cols>
  <sheetData>
    <row r="1" ht="12.75">
      <c r="A1" s="1" t="s">
        <v>122</v>
      </c>
    </row>
    <row r="2" ht="6" customHeight="1"/>
    <row r="3" spans="1:3" ht="25.5" customHeight="1">
      <c r="A3" s="6"/>
      <c r="B3" s="6"/>
      <c r="C3" s="26" t="s">
        <v>121</v>
      </c>
    </row>
    <row r="4" ht="6" customHeight="1"/>
    <row r="5" spans="1:3" s="1" customFormat="1" ht="12.75" customHeight="1">
      <c r="A5" s="1" t="s">
        <v>101</v>
      </c>
      <c r="C5" s="27"/>
    </row>
    <row r="6" ht="6" customHeight="1"/>
    <row r="7" spans="2:3" ht="12.75">
      <c r="B7" t="s">
        <v>102</v>
      </c>
      <c r="C7" s="24">
        <v>0.0542</v>
      </c>
    </row>
    <row r="8" spans="2:3" ht="12.75">
      <c r="B8" t="s">
        <v>103</v>
      </c>
      <c r="C8" s="24">
        <v>0.0553</v>
      </c>
    </row>
    <row r="9" spans="2:3" ht="12.75">
      <c r="B9" t="s">
        <v>104</v>
      </c>
      <c r="C9" s="24">
        <v>0.0561</v>
      </c>
    </row>
    <row r="10" spans="2:3" ht="12.75">
      <c r="B10" t="s">
        <v>105</v>
      </c>
      <c r="C10" s="24">
        <v>0.0599</v>
      </c>
    </row>
    <row r="11" spans="2:3" ht="12.75">
      <c r="B11" t="s">
        <v>106</v>
      </c>
      <c r="C11" s="24">
        <v>0.0633</v>
      </c>
    </row>
    <row r="12" spans="2:3" ht="12.75">
      <c r="B12" t="s">
        <v>107</v>
      </c>
      <c r="C12" s="24">
        <v>0.0657</v>
      </c>
    </row>
    <row r="13" spans="2:3" ht="12.75">
      <c r="B13" t="s">
        <v>108</v>
      </c>
      <c r="C13" s="24">
        <v>0.068</v>
      </c>
    </row>
    <row r="14" ht="6" customHeight="1">
      <c r="C14" s="24"/>
    </row>
    <row r="15" spans="1:3" s="1" customFormat="1" ht="12.75">
      <c r="A15" s="1" t="s">
        <v>109</v>
      </c>
      <c r="C15" s="28"/>
    </row>
    <row r="16" ht="6" customHeight="1">
      <c r="C16" s="24"/>
    </row>
    <row r="17" spans="2:3" ht="12.75">
      <c r="B17" t="s">
        <v>110</v>
      </c>
      <c r="C17" s="24">
        <v>0.0742</v>
      </c>
    </row>
    <row r="18" spans="2:3" ht="12.75">
      <c r="B18" t="s">
        <v>112</v>
      </c>
      <c r="C18" s="24">
        <v>0.0762</v>
      </c>
    </row>
    <row r="19" spans="2:3" ht="12.75">
      <c r="B19" t="s">
        <v>113</v>
      </c>
      <c r="C19" s="24">
        <v>0.0771</v>
      </c>
    </row>
    <row r="20" spans="2:3" ht="12.75">
      <c r="B20" t="s">
        <v>111</v>
      </c>
      <c r="C20" s="24">
        <v>0.0811</v>
      </c>
    </row>
    <row r="21" ht="6" customHeight="1">
      <c r="C21" s="24"/>
    </row>
    <row r="22" spans="1:3" s="1" customFormat="1" ht="12.75">
      <c r="A22" s="1" t="s">
        <v>114</v>
      </c>
      <c r="C22" s="28"/>
    </row>
    <row r="23" ht="6" customHeight="1">
      <c r="C23" s="24"/>
    </row>
    <row r="24" spans="2:3" ht="12.75">
      <c r="B24" t="s">
        <v>115</v>
      </c>
      <c r="C24" s="24">
        <v>0.0528</v>
      </c>
    </row>
    <row r="25" spans="2:3" ht="12.75">
      <c r="B25" t="s">
        <v>116</v>
      </c>
      <c r="C25" s="24">
        <v>0.0545</v>
      </c>
    </row>
    <row r="26" spans="2:3" ht="12.75">
      <c r="B26" t="s">
        <v>117</v>
      </c>
      <c r="C26" s="24">
        <v>0.0542</v>
      </c>
    </row>
    <row r="27" spans="2:3" ht="12.75">
      <c r="B27" t="s">
        <v>118</v>
      </c>
      <c r="C27" s="24">
        <v>0.0825</v>
      </c>
    </row>
    <row r="28" ht="6" customHeight="1"/>
    <row r="29" spans="1:3" s="1" customFormat="1" ht="12.75">
      <c r="A29" s="1" t="s">
        <v>119</v>
      </c>
      <c r="C29" s="27"/>
    </row>
    <row r="30" ht="6" customHeight="1"/>
    <row r="31" spans="2:3" ht="12.75">
      <c r="B31" t="s">
        <v>1</v>
      </c>
      <c r="C31" s="25">
        <v>1.3</v>
      </c>
    </row>
    <row r="32" spans="2:3" ht="12.75">
      <c r="B32" t="s">
        <v>2</v>
      </c>
      <c r="C32" s="25">
        <v>1.35</v>
      </c>
    </row>
    <row r="33" spans="2:3" ht="12.75">
      <c r="B33" t="s">
        <v>3</v>
      </c>
      <c r="C33" s="25">
        <v>1.15</v>
      </c>
    </row>
    <row r="34" spans="1:3" ht="6" customHeight="1">
      <c r="A34" s="9"/>
      <c r="B34" s="9"/>
      <c r="C34" s="29"/>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35"/>
  <sheetViews>
    <sheetView showGridLines="0" zoomScalePageLayoutView="0" workbookViewId="0" topLeftCell="A1">
      <selection activeCell="C39" sqref="C39"/>
    </sheetView>
  </sheetViews>
  <sheetFormatPr defaultColWidth="9.140625" defaultRowHeight="12.75"/>
  <cols>
    <col min="1" max="2" width="5.7109375" style="0" customWidth="1"/>
    <col min="3" max="3" width="26.57421875" style="0" customWidth="1"/>
    <col min="4" max="8" width="12.7109375" style="0" customWidth="1"/>
  </cols>
  <sheetData>
    <row r="1" ht="12.75">
      <c r="A1" s="1" t="s">
        <v>33</v>
      </c>
    </row>
    <row r="2" ht="6" customHeight="1"/>
    <row r="3" spans="1:8" ht="14.25">
      <c r="A3" s="6"/>
      <c r="B3" s="6"/>
      <c r="C3" s="6"/>
      <c r="D3" s="7">
        <v>1992</v>
      </c>
      <c r="E3" s="7">
        <v>1993</v>
      </c>
      <c r="F3" s="7">
        <v>1994</v>
      </c>
      <c r="G3" s="7">
        <v>1995</v>
      </c>
      <c r="H3" s="7" t="s">
        <v>34</v>
      </c>
    </row>
    <row r="4" ht="6" customHeight="1"/>
    <row r="5" s="1" customFormat="1" ht="12.75">
      <c r="A5" s="1" t="s">
        <v>35</v>
      </c>
    </row>
    <row r="6" spans="2:8" ht="12.75">
      <c r="B6" t="s">
        <v>36</v>
      </c>
      <c r="D6" s="2">
        <v>40</v>
      </c>
      <c r="E6" s="2">
        <v>38</v>
      </c>
      <c r="F6" s="2">
        <v>43</v>
      </c>
      <c r="G6" s="2">
        <v>73</v>
      </c>
      <c r="H6" s="2">
        <v>33</v>
      </c>
    </row>
    <row r="7" spans="2:8" ht="12.75">
      <c r="B7" t="s">
        <v>37</v>
      </c>
      <c r="D7" s="2">
        <v>592</v>
      </c>
      <c r="E7" s="2">
        <v>644</v>
      </c>
      <c r="F7" s="2">
        <v>646</v>
      </c>
      <c r="G7" s="2">
        <v>614</v>
      </c>
      <c r="H7" s="2">
        <v>655</v>
      </c>
    </row>
    <row r="8" spans="2:8" ht="12.75">
      <c r="B8" t="s">
        <v>38</v>
      </c>
      <c r="D8" s="2">
        <v>0</v>
      </c>
      <c r="E8" s="2">
        <v>227</v>
      </c>
      <c r="F8" s="2">
        <v>249</v>
      </c>
      <c r="G8" s="2">
        <v>333</v>
      </c>
      <c r="H8" s="2">
        <v>337</v>
      </c>
    </row>
    <row r="9" spans="2:8" ht="12.75">
      <c r="B9" t="s">
        <v>39</v>
      </c>
      <c r="D9" s="2">
        <v>121</v>
      </c>
      <c r="E9" s="2">
        <v>132</v>
      </c>
      <c r="F9" s="2">
        <v>164</v>
      </c>
      <c r="G9" s="2">
        <v>158</v>
      </c>
      <c r="H9" s="2">
        <v>144</v>
      </c>
    </row>
    <row r="10" spans="2:8" ht="12.75">
      <c r="B10" t="s">
        <v>40</v>
      </c>
      <c r="D10" s="11">
        <v>37</v>
      </c>
      <c r="E10" s="11">
        <v>21</v>
      </c>
      <c r="F10" s="11">
        <v>23</v>
      </c>
      <c r="G10" s="11">
        <v>28</v>
      </c>
      <c r="H10" s="11">
        <v>30</v>
      </c>
    </row>
    <row r="11" spans="3:8" ht="12.75">
      <c r="C11" t="s">
        <v>41</v>
      </c>
      <c r="D11" s="2">
        <f>SUM(D6:D10)</f>
        <v>790</v>
      </c>
      <c r="E11" s="2">
        <f>SUM(E6:E10)</f>
        <v>1062</v>
      </c>
      <c r="F11" s="2">
        <f>SUM(F6:F10)</f>
        <v>1125</v>
      </c>
      <c r="G11" s="2">
        <f>SUM(G6:G10)</f>
        <v>1206</v>
      </c>
      <c r="H11" s="2">
        <f>SUM(H6:H10)</f>
        <v>1199</v>
      </c>
    </row>
    <row r="12" spans="4:8" ht="6" customHeight="1">
      <c r="D12" s="2"/>
      <c r="E12" s="2"/>
      <c r="F12" s="2"/>
      <c r="G12" s="2"/>
      <c r="H12" s="2"/>
    </row>
    <row r="13" spans="2:8" ht="12.75">
      <c r="B13" t="s">
        <v>42</v>
      </c>
      <c r="D13" s="2">
        <v>6013</v>
      </c>
      <c r="E13" s="2">
        <v>6313</v>
      </c>
      <c r="F13" s="2">
        <v>6498</v>
      </c>
      <c r="G13" s="2">
        <v>6408</v>
      </c>
      <c r="H13" s="2">
        <v>6495</v>
      </c>
    </row>
    <row r="14" spans="2:8" ht="12.75">
      <c r="B14" t="s">
        <v>43</v>
      </c>
      <c r="D14" s="11">
        <v>512</v>
      </c>
      <c r="E14" s="11">
        <v>573</v>
      </c>
      <c r="F14" s="11">
        <v>699</v>
      </c>
      <c r="G14" s="11">
        <v>810</v>
      </c>
      <c r="H14" s="11">
        <v>693</v>
      </c>
    </row>
    <row r="15" spans="4:8" ht="6" customHeight="1">
      <c r="D15" s="2"/>
      <c r="E15" s="2"/>
      <c r="F15" s="2"/>
      <c r="G15" s="2"/>
      <c r="H15" s="2"/>
    </row>
    <row r="16" spans="3:8" s="1" customFormat="1" ht="13.5" thickBot="1">
      <c r="C16" s="1" t="s">
        <v>44</v>
      </c>
      <c r="D16" s="12">
        <f>SUM(D11:D14)</f>
        <v>7315</v>
      </c>
      <c r="E16" s="12">
        <f>SUM(E11:E14)</f>
        <v>7948</v>
      </c>
      <c r="F16" s="12">
        <f>SUM(F11:F14)</f>
        <v>8322</v>
      </c>
      <c r="G16" s="12">
        <f>SUM(G11:G14)</f>
        <v>8424</v>
      </c>
      <c r="H16" s="12">
        <f>SUM(H11:H14)</f>
        <v>8387</v>
      </c>
    </row>
    <row r="17" spans="4:8" ht="6" customHeight="1" thickTop="1">
      <c r="D17" s="2"/>
      <c r="E17" s="2"/>
      <c r="F17" s="2"/>
      <c r="G17" s="2"/>
      <c r="H17" s="2"/>
    </row>
    <row r="18" spans="1:8" s="1" customFormat="1" ht="12.75">
      <c r="A18" s="1" t="s">
        <v>45</v>
      </c>
      <c r="D18" s="13"/>
      <c r="E18" s="13"/>
      <c r="F18" s="13"/>
      <c r="G18" s="13"/>
      <c r="H18" s="13"/>
    </row>
    <row r="19" spans="2:8" ht="12.75">
      <c r="B19" t="s">
        <v>46</v>
      </c>
      <c r="D19" s="2">
        <v>63</v>
      </c>
      <c r="E19" s="2">
        <v>62</v>
      </c>
      <c r="F19" s="2">
        <v>119</v>
      </c>
      <c r="G19" s="2">
        <v>113</v>
      </c>
      <c r="H19" s="2">
        <v>158</v>
      </c>
    </row>
    <row r="20" spans="2:8" ht="12.75">
      <c r="B20" t="s">
        <v>47</v>
      </c>
      <c r="D20" s="2">
        <v>207</v>
      </c>
      <c r="E20" s="2">
        <v>146</v>
      </c>
      <c r="F20" s="2">
        <v>130</v>
      </c>
      <c r="G20" s="2">
        <v>181</v>
      </c>
      <c r="H20" s="2">
        <v>138</v>
      </c>
    </row>
    <row r="21" spans="2:8" ht="12.75">
      <c r="B21" t="s">
        <v>48</v>
      </c>
      <c r="D21" s="2">
        <v>127</v>
      </c>
      <c r="E21" s="2">
        <v>79</v>
      </c>
      <c r="F21" s="2">
        <v>112</v>
      </c>
      <c r="G21" s="2">
        <v>89</v>
      </c>
      <c r="H21" s="2">
        <v>65</v>
      </c>
    </row>
    <row r="22" spans="2:8" ht="12.75">
      <c r="B22" t="s">
        <v>49</v>
      </c>
      <c r="D22" s="11">
        <v>882</v>
      </c>
      <c r="E22" s="11">
        <v>788</v>
      </c>
      <c r="F22" s="11">
        <v>840</v>
      </c>
      <c r="G22" s="11">
        <v>787</v>
      </c>
      <c r="H22" s="11">
        <v>889</v>
      </c>
    </row>
    <row r="23" spans="3:8" ht="12.75">
      <c r="C23" t="s">
        <v>50</v>
      </c>
      <c r="D23" s="2">
        <f>SUM(D19:D22)</f>
        <v>1279</v>
      </c>
      <c r="E23" s="2">
        <f>SUM(E19:E22)</f>
        <v>1075</v>
      </c>
      <c r="F23" s="2">
        <f>SUM(F19:F22)</f>
        <v>1201</v>
      </c>
      <c r="G23" s="2">
        <f>SUM(G19:G22)</f>
        <v>1170</v>
      </c>
      <c r="H23" s="2">
        <f>SUM(H19:H22)</f>
        <v>1250</v>
      </c>
    </row>
    <row r="24" spans="4:8" ht="6" customHeight="1">
      <c r="D24" s="2"/>
      <c r="E24" s="2"/>
      <c r="F24" s="2"/>
      <c r="G24" s="2"/>
      <c r="H24" s="2"/>
    </row>
    <row r="25" spans="2:8" ht="12.75">
      <c r="B25" t="s">
        <v>51</v>
      </c>
      <c r="D25" s="2">
        <v>1577</v>
      </c>
      <c r="E25" s="2">
        <v>1959</v>
      </c>
      <c r="F25" s="2">
        <v>1940</v>
      </c>
      <c r="G25" s="2">
        <v>1911</v>
      </c>
      <c r="H25" s="2">
        <v>1891</v>
      </c>
    </row>
    <row r="26" spans="2:8" ht="12.75">
      <c r="B26" t="s">
        <v>52</v>
      </c>
      <c r="D26" s="2">
        <v>644</v>
      </c>
      <c r="E26" s="2">
        <v>1081</v>
      </c>
      <c r="F26" s="2">
        <v>1203</v>
      </c>
      <c r="G26" s="2">
        <v>1393</v>
      </c>
      <c r="H26" s="2">
        <v>1420</v>
      </c>
    </row>
    <row r="27" spans="2:8" ht="12.75">
      <c r="B27" t="s">
        <v>53</v>
      </c>
      <c r="D27" s="11">
        <v>1067</v>
      </c>
      <c r="E27" s="11">
        <v>1049</v>
      </c>
      <c r="F27" s="11">
        <v>1053</v>
      </c>
      <c r="G27" s="11">
        <v>973</v>
      </c>
      <c r="H27" s="11">
        <v>888</v>
      </c>
    </row>
    <row r="28" spans="4:8" ht="6" customHeight="1">
      <c r="D28" s="2"/>
      <c r="E28" s="2"/>
      <c r="F28" s="2"/>
      <c r="G28" s="2"/>
      <c r="H28" s="2"/>
    </row>
    <row r="29" spans="3:8" s="1" customFormat="1" ht="12.75">
      <c r="C29" s="1" t="s">
        <v>54</v>
      </c>
      <c r="D29" s="13">
        <f>SUM(D23:D27)</f>
        <v>4567</v>
      </c>
      <c r="E29" s="13">
        <f>SUM(E23:E27)</f>
        <v>5164</v>
      </c>
      <c r="F29" s="13">
        <f>SUM(F23:F27)</f>
        <v>5397</v>
      </c>
      <c r="G29" s="13">
        <f>SUM(G23:G27)</f>
        <v>5447</v>
      </c>
      <c r="H29" s="13">
        <f>SUM(H23:H27)</f>
        <v>5449</v>
      </c>
    </row>
    <row r="30" spans="4:8" ht="6" customHeight="1">
      <c r="D30" s="2"/>
      <c r="E30" s="2"/>
      <c r="F30" s="2"/>
      <c r="G30" s="2"/>
      <c r="H30" s="2"/>
    </row>
    <row r="31" spans="3:8" s="1" customFormat="1" ht="12.75">
      <c r="C31" s="1" t="s">
        <v>55</v>
      </c>
      <c r="D31" s="14">
        <v>2748</v>
      </c>
      <c r="E31" s="14">
        <v>2784</v>
      </c>
      <c r="F31" s="14">
        <v>2925</v>
      </c>
      <c r="G31" s="14">
        <v>2977</v>
      </c>
      <c r="H31" s="14">
        <v>2938</v>
      </c>
    </row>
    <row r="32" spans="4:8" ht="6" customHeight="1">
      <c r="D32" s="2"/>
      <c r="E32" s="2"/>
      <c r="F32" s="2"/>
      <c r="G32" s="2"/>
      <c r="H32" s="2"/>
    </row>
    <row r="33" spans="3:8" s="1" customFormat="1" ht="13.5" thickBot="1">
      <c r="C33" s="1" t="s">
        <v>56</v>
      </c>
      <c r="D33" s="12">
        <f>SUM(D29:D31)</f>
        <v>7315</v>
      </c>
      <c r="E33" s="12">
        <f>SUM(E29:E31)</f>
        <v>7948</v>
      </c>
      <c r="F33" s="12">
        <f>SUM(F29:F31)</f>
        <v>8322</v>
      </c>
      <c r="G33" s="12">
        <f>SUM(G29:G31)</f>
        <v>8424</v>
      </c>
      <c r="H33" s="12">
        <f>SUM(H29:H31)</f>
        <v>8387</v>
      </c>
    </row>
    <row r="34" spans="1:8" ht="6" customHeight="1" thickTop="1">
      <c r="A34" s="9"/>
      <c r="B34" s="9"/>
      <c r="C34" s="9"/>
      <c r="D34" s="9"/>
      <c r="E34" s="9"/>
      <c r="F34" s="9"/>
      <c r="G34" s="9"/>
      <c r="H34" s="9"/>
    </row>
    <row r="35" ht="14.25">
      <c r="A35" s="10" t="s">
        <v>57</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9"/>
  <sheetViews>
    <sheetView showGridLines="0" zoomScalePageLayoutView="0" workbookViewId="0" topLeftCell="A1">
      <selection activeCell="D29" sqref="D29"/>
    </sheetView>
  </sheetViews>
  <sheetFormatPr defaultColWidth="9.140625" defaultRowHeight="12.75"/>
  <cols>
    <col min="3" max="3" width="21.57421875" style="0" customWidth="1"/>
    <col min="4" max="8" width="13.7109375" style="0" customWidth="1"/>
  </cols>
  <sheetData>
    <row r="1" ht="12.75">
      <c r="A1" s="1" t="s">
        <v>59</v>
      </c>
    </row>
    <row r="2" ht="6" customHeight="1"/>
    <row r="3" spans="1:8" ht="14.25">
      <c r="A3" s="6"/>
      <c r="B3" s="6"/>
      <c r="C3" s="6"/>
      <c r="D3" s="7">
        <v>1992</v>
      </c>
      <c r="E3" s="7">
        <v>1993</v>
      </c>
      <c r="F3" s="7">
        <v>1994</v>
      </c>
      <c r="G3" s="7">
        <v>1995</v>
      </c>
      <c r="H3" s="7" t="s">
        <v>34</v>
      </c>
    </row>
    <row r="4" ht="6" customHeight="1"/>
    <row r="5" spans="1:8" s="1" customFormat="1" ht="12.75">
      <c r="A5" s="1" t="s">
        <v>5</v>
      </c>
      <c r="D5" s="13">
        <v>3345</v>
      </c>
      <c r="E5" s="13">
        <v>3453</v>
      </c>
      <c r="F5" s="13">
        <v>3733</v>
      </c>
      <c r="G5" s="13">
        <v>3686</v>
      </c>
      <c r="H5" s="13">
        <v>2771</v>
      </c>
    </row>
    <row r="6" spans="4:8" ht="6" customHeight="1">
      <c r="D6" s="2"/>
      <c r="E6" s="2"/>
      <c r="F6" s="2"/>
      <c r="G6" s="2"/>
      <c r="H6" s="2"/>
    </row>
    <row r="7" spans="1:8" s="1" customFormat="1" ht="12.75">
      <c r="A7" s="1" t="s">
        <v>6</v>
      </c>
      <c r="D7" s="13"/>
      <c r="E7" s="13"/>
      <c r="F7" s="13"/>
      <c r="G7" s="13"/>
      <c r="H7" s="13"/>
    </row>
    <row r="8" spans="2:8" ht="12.75">
      <c r="B8" t="s">
        <v>60</v>
      </c>
      <c r="D8" s="2">
        <v>465</v>
      </c>
      <c r="E8" s="2">
        <v>492</v>
      </c>
      <c r="F8" s="2">
        <v>499</v>
      </c>
      <c r="G8" s="2">
        <v>485</v>
      </c>
      <c r="H8" s="2">
        <v>364</v>
      </c>
    </row>
    <row r="9" spans="2:8" ht="12.75">
      <c r="B9" t="s">
        <v>61</v>
      </c>
      <c r="D9" s="2">
        <v>692</v>
      </c>
      <c r="E9" s="2">
        <v>703</v>
      </c>
      <c r="F9" s="2">
        <v>815</v>
      </c>
      <c r="G9" s="2">
        <v>766</v>
      </c>
      <c r="H9" s="2">
        <v>614</v>
      </c>
    </row>
    <row r="10" spans="2:8" ht="12.75">
      <c r="B10" t="s">
        <v>62</v>
      </c>
      <c r="D10" s="2">
        <v>348</v>
      </c>
      <c r="E10" s="2">
        <v>384</v>
      </c>
      <c r="F10" s="2">
        <v>350</v>
      </c>
      <c r="G10" s="2">
        <v>370</v>
      </c>
      <c r="H10" s="2">
        <v>252</v>
      </c>
    </row>
    <row r="11" spans="2:8" ht="12.75">
      <c r="B11" t="s">
        <v>63</v>
      </c>
      <c r="D11" s="2">
        <v>1306</v>
      </c>
      <c r="E11" s="2">
        <v>1283</v>
      </c>
      <c r="F11" s="2">
        <v>1379</v>
      </c>
      <c r="G11" s="2">
        <v>1324</v>
      </c>
      <c r="H11" s="2">
        <v>1048</v>
      </c>
    </row>
    <row r="12" spans="2:8" ht="12.75">
      <c r="B12" t="s">
        <v>64</v>
      </c>
      <c r="D12" s="11">
        <v>0</v>
      </c>
      <c r="E12" s="11">
        <v>0</v>
      </c>
      <c r="F12" s="11">
        <v>84</v>
      </c>
      <c r="G12" s="11">
        <v>285</v>
      </c>
      <c r="H12" s="11">
        <v>135</v>
      </c>
    </row>
    <row r="13" spans="4:8" ht="6" customHeight="1">
      <c r="D13" s="2"/>
      <c r="E13" s="2"/>
      <c r="F13" s="2"/>
      <c r="G13" s="2"/>
      <c r="H13" s="2"/>
    </row>
    <row r="14" spans="3:8" s="1" customFormat="1" ht="12.75">
      <c r="C14" s="1" t="s">
        <v>65</v>
      </c>
      <c r="D14" s="13">
        <f>SUM(D8:D12)</f>
        <v>2811</v>
      </c>
      <c r="E14" s="13">
        <f>SUM(E8:E12)</f>
        <v>2862</v>
      </c>
      <c r="F14" s="13">
        <f>SUM(F8:F12)</f>
        <v>3127</v>
      </c>
      <c r="G14" s="13">
        <f>SUM(G8:G12)</f>
        <v>3230</v>
      </c>
      <c r="H14" s="13">
        <f>SUM(H8:H12)</f>
        <v>2413</v>
      </c>
    </row>
    <row r="15" spans="4:8" ht="6" customHeight="1">
      <c r="D15" s="2"/>
      <c r="E15" s="2"/>
      <c r="F15" s="2"/>
      <c r="G15" s="2"/>
      <c r="H15" s="2"/>
    </row>
    <row r="16" spans="1:8" s="1" customFormat="1" ht="12.75">
      <c r="A16" s="1" t="s">
        <v>66</v>
      </c>
      <c r="D16" s="13">
        <f>D5-D14</f>
        <v>534</v>
      </c>
      <c r="E16" s="13">
        <f>E5-E14</f>
        <v>591</v>
      </c>
      <c r="F16" s="13">
        <f>F5-F14</f>
        <v>606</v>
      </c>
      <c r="G16" s="13">
        <f>G5-G14</f>
        <v>456</v>
      </c>
      <c r="H16" s="13">
        <f>H5-H14</f>
        <v>358</v>
      </c>
    </row>
    <row r="17" spans="4:8" ht="6" customHeight="1">
      <c r="D17" s="2"/>
      <c r="E17" s="2"/>
      <c r="F17" s="2"/>
      <c r="G17" s="2"/>
      <c r="H17" s="2"/>
    </row>
    <row r="18" spans="2:8" ht="12.75">
      <c r="B18" t="s">
        <v>67</v>
      </c>
      <c r="D18" s="2">
        <v>-172</v>
      </c>
      <c r="E18" s="2">
        <v>-185</v>
      </c>
      <c r="F18" s="2">
        <v>-192</v>
      </c>
      <c r="G18" s="2">
        <v>-194</v>
      </c>
      <c r="H18" s="2">
        <v>-137</v>
      </c>
    </row>
    <row r="19" spans="2:8" ht="12.75">
      <c r="B19" t="s">
        <v>68</v>
      </c>
      <c r="D19" s="2">
        <v>98</v>
      </c>
      <c r="E19" s="2">
        <v>114</v>
      </c>
      <c r="F19" s="2">
        <v>118</v>
      </c>
      <c r="G19" s="2">
        <v>130</v>
      </c>
      <c r="H19" s="2">
        <v>83</v>
      </c>
    </row>
    <row r="20" spans="2:8" ht="14.25">
      <c r="B20" t="s">
        <v>69</v>
      </c>
      <c r="D20" s="11">
        <v>0</v>
      </c>
      <c r="E20" s="11">
        <v>-80</v>
      </c>
      <c r="F20" s="11">
        <v>0</v>
      </c>
      <c r="G20" s="11">
        <v>0</v>
      </c>
      <c r="H20" s="11">
        <v>0</v>
      </c>
    </row>
    <row r="21" spans="4:8" ht="6" customHeight="1">
      <c r="D21" s="2"/>
      <c r="E21" s="2"/>
      <c r="F21" s="2"/>
      <c r="G21" s="2"/>
      <c r="H21" s="2"/>
    </row>
    <row r="22" spans="3:8" s="1" customFormat="1" ht="12.75">
      <c r="C22" s="1" t="s">
        <v>70</v>
      </c>
      <c r="D22" s="13">
        <f>SUM(D16:D20)</f>
        <v>460</v>
      </c>
      <c r="E22" s="13">
        <f>SUM(E16:E20)</f>
        <v>440</v>
      </c>
      <c r="F22" s="13">
        <f>SUM(F16:F20)</f>
        <v>532</v>
      </c>
      <c r="G22" s="13">
        <f>SUM(G16:G20)</f>
        <v>392</v>
      </c>
      <c r="H22" s="13">
        <f>SUM(H16:H20)</f>
        <v>304</v>
      </c>
    </row>
    <row r="23" spans="4:8" ht="6" customHeight="1">
      <c r="D23" s="2"/>
      <c r="E23" s="2"/>
      <c r="F23" s="2"/>
      <c r="G23" s="2"/>
      <c r="H23" s="2"/>
    </row>
    <row r="24" spans="2:8" ht="12.75">
      <c r="B24" t="s">
        <v>71</v>
      </c>
      <c r="D24" s="2">
        <v>178</v>
      </c>
      <c r="E24" s="2">
        <v>206</v>
      </c>
      <c r="F24" s="2">
        <v>208</v>
      </c>
      <c r="G24" s="2">
        <v>128</v>
      </c>
      <c r="H24" s="2">
        <v>109</v>
      </c>
    </row>
    <row r="25" spans="2:8" ht="12.75">
      <c r="B25" t="s">
        <v>72</v>
      </c>
      <c r="D25" s="11">
        <v>0</v>
      </c>
      <c r="E25" s="11">
        <v>-74</v>
      </c>
      <c r="F25" s="11">
        <v>0</v>
      </c>
      <c r="G25" s="11">
        <v>0</v>
      </c>
      <c r="H25" s="11">
        <v>0</v>
      </c>
    </row>
    <row r="26" spans="4:8" ht="6" customHeight="1">
      <c r="D26" s="2"/>
      <c r="E26" s="2"/>
      <c r="F26" s="2"/>
      <c r="G26" s="2"/>
      <c r="H26" s="2"/>
    </row>
    <row r="27" spans="1:8" s="1" customFormat="1" ht="13.5" thickBot="1">
      <c r="A27" s="1" t="s">
        <v>73</v>
      </c>
      <c r="D27" s="12">
        <f>D22-D24+D25</f>
        <v>282</v>
      </c>
      <c r="E27" s="12">
        <f>E22-E24+E25</f>
        <v>160</v>
      </c>
      <c r="F27" s="12">
        <f>F22-F24+F25</f>
        <v>324</v>
      </c>
      <c r="G27" s="12">
        <f>G22-G24+G25</f>
        <v>264</v>
      </c>
      <c r="H27" s="12">
        <f>H22-H24+H25</f>
        <v>195</v>
      </c>
    </row>
    <row r="28" ht="6" customHeight="1" thickTop="1"/>
    <row r="29" spans="1:8" s="8" customFormat="1" ht="27" customHeight="1">
      <c r="A29" s="49" t="s">
        <v>74</v>
      </c>
      <c r="B29" s="49"/>
      <c r="C29" s="49"/>
      <c r="D29" s="16">
        <v>79742</v>
      </c>
      <c r="E29" s="16">
        <v>79575</v>
      </c>
      <c r="F29" s="16">
        <v>78620</v>
      </c>
      <c r="G29" s="16">
        <v>78837</v>
      </c>
      <c r="H29" s="16">
        <v>77443</v>
      </c>
    </row>
    <row r="30" spans="4:8" s="8" customFormat="1" ht="6" customHeight="1">
      <c r="D30" s="16"/>
      <c r="E30" s="16"/>
      <c r="F30" s="16"/>
      <c r="G30" s="16"/>
      <c r="H30" s="16"/>
    </row>
    <row r="31" spans="1:8" s="15" customFormat="1" ht="27" customHeight="1">
      <c r="A31" s="50" t="s">
        <v>76</v>
      </c>
      <c r="B31" s="50"/>
      <c r="C31" s="50"/>
      <c r="D31" s="17"/>
      <c r="E31" s="17"/>
      <c r="F31" s="17"/>
      <c r="G31" s="17"/>
      <c r="H31" s="17">
        <v>90500</v>
      </c>
    </row>
    <row r="32" s="8" customFormat="1" ht="6" customHeight="1"/>
    <row r="33" spans="1:8" s="15" customFormat="1" ht="27" customHeight="1" thickBot="1">
      <c r="A33" s="50" t="s">
        <v>75</v>
      </c>
      <c r="B33" s="50"/>
      <c r="C33" s="50"/>
      <c r="D33" s="18">
        <v>2.97</v>
      </c>
      <c r="E33" s="18">
        <v>3</v>
      </c>
      <c r="F33" s="18">
        <v>4.08</v>
      </c>
      <c r="G33" s="18">
        <v>4.69</v>
      </c>
      <c r="H33" s="18">
        <v>3.01</v>
      </c>
    </row>
    <row r="34" spans="1:8" ht="6" customHeight="1" thickTop="1">
      <c r="A34" s="9"/>
      <c r="B34" s="9"/>
      <c r="C34" s="9"/>
      <c r="D34" s="9"/>
      <c r="E34" s="9"/>
      <c r="F34" s="9"/>
      <c r="G34" s="9"/>
      <c r="H34" s="9"/>
    </row>
    <row r="35" ht="14.25">
      <c r="A35" s="10" t="s">
        <v>78</v>
      </c>
    </row>
    <row r="36" ht="14.25">
      <c r="A36" s="10" t="s">
        <v>79</v>
      </c>
    </row>
    <row r="37" spans="1:8" ht="40.5" customHeight="1">
      <c r="A37" s="48" t="s">
        <v>77</v>
      </c>
      <c r="B37" s="49"/>
      <c r="C37" s="49"/>
      <c r="D37" s="49"/>
      <c r="E37" s="49"/>
      <c r="F37" s="49"/>
      <c r="G37" s="49"/>
      <c r="H37" s="49"/>
    </row>
    <row r="38" ht="14.25">
      <c r="A38" s="10" t="s">
        <v>80</v>
      </c>
    </row>
    <row r="39" ht="14.25">
      <c r="A39" s="10" t="s">
        <v>81</v>
      </c>
    </row>
  </sheetData>
  <sheetProtection/>
  <mergeCells count="4">
    <mergeCell ref="A29:C29"/>
    <mergeCell ref="A31:C31"/>
    <mergeCell ref="A33:C33"/>
    <mergeCell ref="A37:H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37" sqref="A37:A38"/>
    </sheetView>
  </sheetViews>
  <sheetFormatPr defaultColWidth="9.140625" defaultRowHeight="12.75"/>
  <cols>
    <col min="1" max="2" width="5.7109375" style="0" customWidth="1"/>
    <col min="3" max="3" width="26.8515625" style="0" customWidth="1"/>
    <col min="4" max="7" width="12.7109375" style="0" customWidth="1"/>
  </cols>
  <sheetData>
    <row r="1" ht="12.75">
      <c r="A1" s="1" t="s">
        <v>89</v>
      </c>
    </row>
    <row r="2" spans="1:7" ht="6" customHeight="1">
      <c r="A2" s="9"/>
      <c r="B2" s="9"/>
      <c r="C2" s="9"/>
      <c r="D2" s="9"/>
      <c r="E2" s="9"/>
      <c r="F2" s="9"/>
      <c r="G2" s="9"/>
    </row>
    <row r="3" spans="4:7" s="1" customFormat="1" ht="14.25">
      <c r="D3" s="51" t="s">
        <v>93</v>
      </c>
      <c r="E3" s="51"/>
      <c r="F3" s="51" t="s">
        <v>3</v>
      </c>
      <c r="G3" s="51"/>
    </row>
    <row r="4" spans="1:7" s="1" customFormat="1" ht="14.25">
      <c r="A4" s="22"/>
      <c r="B4" s="22"/>
      <c r="C4" s="22"/>
      <c r="D4" s="23">
        <v>1995</v>
      </c>
      <c r="E4" s="23" t="s">
        <v>94</v>
      </c>
      <c r="F4" s="23">
        <v>1995</v>
      </c>
      <c r="G4" s="23" t="s">
        <v>95</v>
      </c>
    </row>
    <row r="5" ht="6" customHeight="1"/>
    <row r="6" s="1" customFormat="1" ht="12.75">
      <c r="A6" s="1" t="s">
        <v>35</v>
      </c>
    </row>
    <row r="7" spans="2:7" ht="12.75">
      <c r="B7" t="s">
        <v>36</v>
      </c>
      <c r="D7" s="2">
        <v>660</v>
      </c>
      <c r="E7" s="2">
        <v>515</v>
      </c>
      <c r="F7" s="2">
        <v>68</v>
      </c>
      <c r="G7" s="2">
        <v>188</v>
      </c>
    </row>
    <row r="8" spans="2:7" ht="12.75">
      <c r="B8" t="s">
        <v>90</v>
      </c>
      <c r="D8" s="2">
        <v>832</v>
      </c>
      <c r="E8" s="2">
        <v>928</v>
      </c>
      <c r="F8" s="2">
        <v>704</v>
      </c>
      <c r="G8" s="2">
        <v>776</v>
      </c>
    </row>
    <row r="9" spans="2:7" ht="12.75">
      <c r="B9" t="s">
        <v>38</v>
      </c>
      <c r="D9" s="2">
        <v>148</v>
      </c>
      <c r="E9" s="2">
        <v>151</v>
      </c>
      <c r="F9" s="2">
        <v>145</v>
      </c>
      <c r="G9" s="2">
        <v>152</v>
      </c>
    </row>
    <row r="10" spans="2:7" ht="12.75">
      <c r="B10" t="s">
        <v>39</v>
      </c>
      <c r="D10" s="2">
        <v>220</v>
      </c>
      <c r="E10" s="2">
        <v>217</v>
      </c>
      <c r="F10" s="2">
        <v>62</v>
      </c>
      <c r="G10" s="2">
        <v>58</v>
      </c>
    </row>
    <row r="11" spans="2:7" ht="12.75">
      <c r="B11" t="s">
        <v>40</v>
      </c>
      <c r="D11" s="11">
        <v>75</v>
      </c>
      <c r="E11" s="11">
        <v>108</v>
      </c>
      <c r="F11" s="11">
        <v>365</v>
      </c>
      <c r="G11" s="11">
        <v>284</v>
      </c>
    </row>
    <row r="12" spans="3:7" ht="12.75">
      <c r="C12" t="s">
        <v>41</v>
      </c>
      <c r="D12" s="2">
        <f>SUM(D7:D11)</f>
        <v>1935</v>
      </c>
      <c r="E12" s="2">
        <f>SUM(E7:E11)</f>
        <v>1919</v>
      </c>
      <c r="F12" s="2">
        <f>SUM(F7:F11)</f>
        <v>1344</v>
      </c>
      <c r="G12" s="2">
        <f>SUM(G7:G11)</f>
        <v>1458</v>
      </c>
    </row>
    <row r="13" spans="4:7" ht="6" customHeight="1">
      <c r="D13" s="2"/>
      <c r="E13" s="2"/>
      <c r="F13" s="2"/>
      <c r="G13" s="2"/>
    </row>
    <row r="14" spans="2:7" ht="12.75">
      <c r="B14" t="s">
        <v>91</v>
      </c>
      <c r="D14" s="2">
        <v>11297</v>
      </c>
      <c r="E14" s="2">
        <v>11720</v>
      </c>
      <c r="F14" s="2">
        <v>9259</v>
      </c>
      <c r="G14" s="2">
        <v>9460</v>
      </c>
    </row>
    <row r="15" spans="2:7" ht="12.75">
      <c r="B15" t="s">
        <v>43</v>
      </c>
      <c r="D15" s="11">
        <v>1050</v>
      </c>
      <c r="E15" s="11">
        <v>1002</v>
      </c>
      <c r="F15" s="11">
        <v>303</v>
      </c>
      <c r="G15" s="11">
        <v>345</v>
      </c>
    </row>
    <row r="16" spans="4:7" ht="6" customHeight="1">
      <c r="D16" s="2"/>
      <c r="E16" s="2"/>
      <c r="F16" s="2"/>
      <c r="G16" s="2"/>
    </row>
    <row r="17" spans="3:7" s="1" customFormat="1" ht="13.5" thickBot="1">
      <c r="C17" s="1" t="s">
        <v>44</v>
      </c>
      <c r="D17" s="12">
        <f>SUM(D12:D15)</f>
        <v>14282</v>
      </c>
      <c r="E17" s="12">
        <f>SUM(E12:E15)</f>
        <v>14641</v>
      </c>
      <c r="F17" s="12">
        <f>SUM(F12:F15)</f>
        <v>10906</v>
      </c>
      <c r="G17" s="12">
        <f>SUM(G12:G15)</f>
        <v>11263</v>
      </c>
    </row>
    <row r="18" spans="4:7" ht="6" customHeight="1" thickTop="1">
      <c r="D18" s="2"/>
      <c r="E18" s="2"/>
      <c r="F18" s="2"/>
      <c r="G18" s="2"/>
    </row>
    <row r="19" spans="1:7" s="1" customFormat="1" ht="12.75">
      <c r="A19" s="1" t="s">
        <v>45</v>
      </c>
      <c r="D19" s="13"/>
      <c r="E19" s="13"/>
      <c r="F19" s="13"/>
      <c r="G19" s="13"/>
    </row>
    <row r="20" spans="2:7" ht="12.75">
      <c r="B20" t="s">
        <v>92</v>
      </c>
      <c r="D20" s="2">
        <v>1121</v>
      </c>
      <c r="E20" s="2">
        <v>1073</v>
      </c>
      <c r="F20" s="2">
        <v>733</v>
      </c>
      <c r="G20" s="2">
        <v>747</v>
      </c>
    </row>
    <row r="21" spans="2:7" ht="12.75">
      <c r="B21" t="s">
        <v>47</v>
      </c>
      <c r="D21" s="2">
        <v>486</v>
      </c>
      <c r="E21" s="2">
        <v>201</v>
      </c>
      <c r="F21" s="2">
        <v>86</v>
      </c>
      <c r="G21" s="2">
        <v>79</v>
      </c>
    </row>
    <row r="22" spans="2:7" ht="12.75">
      <c r="B22" t="s">
        <v>48</v>
      </c>
      <c r="D22" s="2">
        <v>148</v>
      </c>
      <c r="E22" s="2">
        <v>276</v>
      </c>
      <c r="F22" s="2">
        <v>45</v>
      </c>
      <c r="G22" s="2">
        <v>45</v>
      </c>
    </row>
    <row r="23" spans="2:7" ht="12.75">
      <c r="B23" t="s">
        <v>49</v>
      </c>
      <c r="D23" s="11">
        <v>1236</v>
      </c>
      <c r="E23" s="11">
        <v>1149</v>
      </c>
      <c r="F23" s="11">
        <v>342</v>
      </c>
      <c r="G23" s="11">
        <v>338</v>
      </c>
    </row>
    <row r="24" spans="3:7" ht="12.75">
      <c r="C24" t="s">
        <v>50</v>
      </c>
      <c r="D24" s="2">
        <f>SUM(D20:D23)</f>
        <v>2991</v>
      </c>
      <c r="E24" s="2">
        <f>SUM(E20:E23)</f>
        <v>2699</v>
      </c>
      <c r="F24" s="2">
        <f>SUM(F20:F23)</f>
        <v>1206</v>
      </c>
      <c r="G24" s="2">
        <f>SUM(G20:G23)</f>
        <v>1209</v>
      </c>
    </row>
    <row r="25" spans="4:7" ht="6" customHeight="1">
      <c r="D25" s="2"/>
      <c r="E25" s="2"/>
      <c r="F25" s="2"/>
      <c r="G25" s="2"/>
    </row>
    <row r="26" spans="2:7" ht="12.75">
      <c r="B26" t="s">
        <v>51</v>
      </c>
      <c r="D26" s="2">
        <v>2222</v>
      </c>
      <c r="E26" s="2">
        <v>2288</v>
      </c>
      <c r="F26" s="2">
        <v>1553</v>
      </c>
      <c r="G26" s="2">
        <v>1811</v>
      </c>
    </row>
    <row r="27" spans="2:7" ht="12.75">
      <c r="B27" t="s">
        <v>38</v>
      </c>
      <c r="D27" s="2">
        <v>2560</v>
      </c>
      <c r="E27" s="2">
        <v>2657</v>
      </c>
      <c r="F27" s="2">
        <v>2299</v>
      </c>
      <c r="G27" s="2">
        <v>2351</v>
      </c>
    </row>
    <row r="28" spans="2:7" ht="12.75">
      <c r="B28" t="s">
        <v>53</v>
      </c>
      <c r="D28" s="11">
        <v>2267</v>
      </c>
      <c r="E28" s="11">
        <v>2182</v>
      </c>
      <c r="F28" s="11">
        <v>1018</v>
      </c>
      <c r="G28" s="11">
        <v>1037</v>
      </c>
    </row>
    <row r="29" spans="4:7" ht="6" customHeight="1">
      <c r="D29" s="2"/>
      <c r="E29" s="2"/>
      <c r="F29" s="2"/>
      <c r="G29" s="2"/>
    </row>
    <row r="30" spans="3:7" s="1" customFormat="1" ht="12.75">
      <c r="C30" s="1" t="s">
        <v>54</v>
      </c>
      <c r="D30" s="13">
        <f>SUM(D24:D28)</f>
        <v>10040</v>
      </c>
      <c r="E30" s="13">
        <f>SUM(E24:E28)</f>
        <v>9826</v>
      </c>
      <c r="F30" s="13">
        <f>SUM(F24:F28)</f>
        <v>6076</v>
      </c>
      <c r="G30" s="13">
        <f>SUM(G24:G28)</f>
        <v>6408</v>
      </c>
    </row>
    <row r="31" spans="4:7" ht="6" customHeight="1">
      <c r="D31" s="2"/>
      <c r="E31" s="2"/>
      <c r="F31" s="2"/>
      <c r="G31" s="2"/>
    </row>
    <row r="32" spans="3:7" s="1" customFormat="1" ht="12.75">
      <c r="C32" s="1" t="s">
        <v>55</v>
      </c>
      <c r="D32" s="14">
        <v>4242</v>
      </c>
      <c r="E32" s="14">
        <v>4815</v>
      </c>
      <c r="F32" s="14">
        <v>4829</v>
      </c>
      <c r="G32" s="14">
        <v>4855</v>
      </c>
    </row>
    <row r="33" spans="4:7" ht="6" customHeight="1">
      <c r="D33" s="2"/>
      <c r="E33" s="2"/>
      <c r="F33" s="2"/>
      <c r="G33" s="2"/>
    </row>
    <row r="34" spans="3:7" s="1" customFormat="1" ht="13.5" thickBot="1">
      <c r="C34" s="1" t="s">
        <v>56</v>
      </c>
      <c r="D34" s="12">
        <f>SUM(D30:D32)</f>
        <v>14282</v>
      </c>
      <c r="E34" s="12">
        <f>SUM(E30:E32)</f>
        <v>14641</v>
      </c>
      <c r="F34" s="12">
        <f>SUM(F30:F32)</f>
        <v>10905</v>
      </c>
      <c r="G34" s="12">
        <f>SUM(G30:G32)</f>
        <v>11263</v>
      </c>
    </row>
    <row r="35" spans="1:7" ht="6" customHeight="1" thickTop="1">
      <c r="A35" s="9"/>
      <c r="B35" s="9"/>
      <c r="C35" s="9"/>
      <c r="D35" s="9"/>
      <c r="E35" s="9"/>
      <c r="F35" s="9"/>
      <c r="G35" s="9"/>
    </row>
    <row r="36" ht="14.25">
      <c r="A36" s="10" t="s">
        <v>96</v>
      </c>
    </row>
    <row r="37" ht="14.25">
      <c r="A37" s="10" t="s">
        <v>97</v>
      </c>
    </row>
    <row r="38" ht="14.25">
      <c r="A38" s="10" t="s">
        <v>98</v>
      </c>
    </row>
  </sheetData>
  <sheetProtection/>
  <mergeCells count="2">
    <mergeCell ref="D3:E3"/>
    <mergeCell ref="F3:G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M37"/>
  <sheetViews>
    <sheetView showGridLines="0" zoomScalePageLayoutView="0" workbookViewId="0" topLeftCell="A1">
      <selection activeCell="F36" sqref="F36"/>
    </sheetView>
  </sheetViews>
  <sheetFormatPr defaultColWidth="9.140625" defaultRowHeight="12.75"/>
  <cols>
    <col min="1" max="2" width="5.7109375" style="0" customWidth="1"/>
    <col min="3" max="3" width="28.8515625" style="0" customWidth="1"/>
    <col min="9" max="9" width="12.7109375" style="0" customWidth="1"/>
  </cols>
  <sheetData>
    <row r="1" ht="12.75">
      <c r="A1" s="1" t="s">
        <v>123</v>
      </c>
    </row>
    <row r="2" ht="6" customHeight="1">
      <c r="A2" s="1"/>
    </row>
    <row r="3" spans="1:13" s="1" customFormat="1" ht="12.75">
      <c r="A3" s="30"/>
      <c r="B3" s="30"/>
      <c r="C3" s="30"/>
      <c r="D3" s="52" t="s">
        <v>2</v>
      </c>
      <c r="E3" s="52"/>
      <c r="F3" s="52"/>
      <c r="G3" s="52"/>
      <c r="H3" s="52"/>
      <c r="I3" s="52" t="s">
        <v>3</v>
      </c>
      <c r="J3" s="52"/>
      <c r="K3" s="52"/>
      <c r="L3" s="52"/>
      <c r="M3" s="52"/>
    </row>
    <row r="4" spans="1:13" s="1" customFormat="1" ht="14.25">
      <c r="A4" s="22"/>
      <c r="B4" s="22"/>
      <c r="C4" s="22"/>
      <c r="D4" s="22">
        <v>1992</v>
      </c>
      <c r="E4" s="22">
        <v>1993</v>
      </c>
      <c r="F4" s="22">
        <v>1994</v>
      </c>
      <c r="G4" s="22">
        <v>1995</v>
      </c>
      <c r="H4" s="22" t="s">
        <v>34</v>
      </c>
      <c r="I4" s="22">
        <v>1992</v>
      </c>
      <c r="J4" s="22">
        <v>1993</v>
      </c>
      <c r="K4" s="22">
        <v>1994</v>
      </c>
      <c r="L4" s="22">
        <v>1995</v>
      </c>
      <c r="M4" s="22" t="s">
        <v>94</v>
      </c>
    </row>
    <row r="5" ht="6" customHeight="1"/>
    <row r="6" s="1" customFormat="1" ht="12.75">
      <c r="A6" s="1" t="s">
        <v>5</v>
      </c>
    </row>
    <row r="7" spans="2:13" ht="12.75">
      <c r="B7" t="s">
        <v>124</v>
      </c>
      <c r="D7" s="2">
        <v>4434</v>
      </c>
      <c r="E7" s="2">
        <v>4380</v>
      </c>
      <c r="F7" s="2">
        <v>4625</v>
      </c>
      <c r="G7" s="2">
        <v>4819</v>
      </c>
      <c r="H7" s="2">
        <v>3661</v>
      </c>
      <c r="I7" s="2">
        <v>3777</v>
      </c>
      <c r="J7" s="2">
        <v>3746</v>
      </c>
      <c r="K7" s="2">
        <v>3918</v>
      </c>
      <c r="L7" s="2">
        <v>4012</v>
      </c>
      <c r="M7" s="2">
        <v>3075</v>
      </c>
    </row>
    <row r="8" spans="2:13" ht="12.75">
      <c r="B8" t="s">
        <v>125</v>
      </c>
      <c r="D8" s="2"/>
      <c r="E8" s="2"/>
      <c r="F8" s="2"/>
      <c r="G8" s="2"/>
      <c r="H8" s="2"/>
      <c r="I8" s="2">
        <v>830</v>
      </c>
      <c r="J8" s="2">
        <v>714</v>
      </c>
      <c r="K8" s="2">
        <v>663</v>
      </c>
      <c r="L8" s="2">
        <v>656</v>
      </c>
      <c r="M8" s="2">
        <v>515</v>
      </c>
    </row>
    <row r="9" spans="2:13" ht="12.75">
      <c r="B9" t="s">
        <v>126</v>
      </c>
      <c r="D9" s="2">
        <v>3148</v>
      </c>
      <c r="E9" s="2">
        <v>3246</v>
      </c>
      <c r="F9" s="2">
        <v>3492</v>
      </c>
      <c r="G9" s="2">
        <v>4008</v>
      </c>
      <c r="H9" s="2">
        <v>3047</v>
      </c>
      <c r="I9" s="2"/>
      <c r="J9" s="2"/>
      <c r="K9" s="2"/>
      <c r="L9" s="2"/>
      <c r="M9" s="2"/>
    </row>
    <row r="10" spans="2:13" ht="12.75">
      <c r="B10" t="s">
        <v>127</v>
      </c>
      <c r="D10" s="11">
        <v>968</v>
      </c>
      <c r="E10" s="11">
        <v>1141</v>
      </c>
      <c r="F10" s="11">
        <v>1292</v>
      </c>
      <c r="G10" s="11">
        <v>1477</v>
      </c>
      <c r="H10" s="11">
        <v>1175</v>
      </c>
      <c r="I10" s="11"/>
      <c r="J10" s="11"/>
      <c r="K10" s="11"/>
      <c r="L10" s="11"/>
      <c r="M10" s="11"/>
    </row>
    <row r="11" spans="3:13" s="1" customFormat="1" ht="12.75">
      <c r="C11" s="1" t="s">
        <v>128</v>
      </c>
      <c r="D11" s="13">
        <f>SUM(D7:D10)</f>
        <v>8550</v>
      </c>
      <c r="E11" s="13">
        <f aca="true" t="shared" si="0" ref="E11:M11">SUM(E7:E10)</f>
        <v>8767</v>
      </c>
      <c r="F11" s="13">
        <f t="shared" si="0"/>
        <v>9409</v>
      </c>
      <c r="G11" s="13">
        <f t="shared" si="0"/>
        <v>10304</v>
      </c>
      <c r="H11" s="13">
        <f t="shared" si="0"/>
        <v>7883</v>
      </c>
      <c r="I11" s="13">
        <f t="shared" si="0"/>
        <v>4607</v>
      </c>
      <c r="J11" s="13">
        <f t="shared" si="0"/>
        <v>4460</v>
      </c>
      <c r="K11" s="13">
        <f t="shared" si="0"/>
        <v>4581</v>
      </c>
      <c r="L11" s="13">
        <f t="shared" si="0"/>
        <v>4668</v>
      </c>
      <c r="M11" s="13">
        <f t="shared" si="0"/>
        <v>3590</v>
      </c>
    </row>
    <row r="12" spans="4:13" ht="6" customHeight="1">
      <c r="D12" s="2"/>
      <c r="E12" s="2"/>
      <c r="F12" s="2"/>
      <c r="G12" s="2"/>
      <c r="H12" s="2"/>
      <c r="I12" s="2"/>
      <c r="J12" s="2"/>
      <c r="K12" s="2"/>
      <c r="L12" s="2"/>
      <c r="M12" s="2"/>
    </row>
    <row r="13" spans="1:13" s="1" customFormat="1" ht="12.75">
      <c r="A13" s="1" t="s">
        <v>6</v>
      </c>
      <c r="D13" s="13"/>
      <c r="E13" s="13"/>
      <c r="F13" s="13"/>
      <c r="G13" s="13"/>
      <c r="H13" s="13"/>
      <c r="I13" s="13"/>
      <c r="J13" s="13"/>
      <c r="K13" s="13"/>
      <c r="L13" s="13"/>
      <c r="M13" s="13"/>
    </row>
    <row r="14" spans="2:13" ht="12.75">
      <c r="B14" t="s">
        <v>124</v>
      </c>
      <c r="D14" s="2">
        <v>4313</v>
      </c>
      <c r="E14" s="2">
        <v>3643</v>
      </c>
      <c r="F14" s="2">
        <v>3696</v>
      </c>
      <c r="G14" s="2">
        <v>3951</v>
      </c>
      <c r="H14" s="2">
        <v>2213</v>
      </c>
      <c r="I14" s="2">
        <v>2851</v>
      </c>
      <c r="J14" s="2">
        <v>2831</v>
      </c>
      <c r="K14" s="2">
        <v>2875</v>
      </c>
      <c r="L14" s="2">
        <v>2950</v>
      </c>
      <c r="M14" s="2">
        <v>2213</v>
      </c>
    </row>
    <row r="15" spans="2:13" ht="12.75">
      <c r="B15" t="s">
        <v>127</v>
      </c>
      <c r="D15" s="2">
        <v>3456</v>
      </c>
      <c r="E15" s="2">
        <v>4291</v>
      </c>
      <c r="F15" s="2">
        <v>4531</v>
      </c>
      <c r="G15" s="2">
        <v>4970</v>
      </c>
      <c r="H15" s="2">
        <v>4524</v>
      </c>
      <c r="I15" s="2">
        <v>869</v>
      </c>
      <c r="J15" s="2">
        <v>769</v>
      </c>
      <c r="K15" s="2">
        <v>641</v>
      </c>
      <c r="L15" s="2">
        <v>632</v>
      </c>
      <c r="M15" s="2">
        <v>490</v>
      </c>
    </row>
    <row r="16" spans="2:13" ht="12.75">
      <c r="B16" t="s">
        <v>129</v>
      </c>
      <c r="D16" s="11">
        <v>699</v>
      </c>
      <c r="E16" s="11">
        <v>93</v>
      </c>
      <c r="F16" s="11"/>
      <c r="G16" s="11">
        <v>257</v>
      </c>
      <c r="H16" s="11"/>
      <c r="I16" s="11"/>
      <c r="J16" s="11"/>
      <c r="K16" s="11"/>
      <c r="L16" s="11"/>
      <c r="M16" s="11"/>
    </row>
    <row r="17" spans="3:13" s="1" customFormat="1" ht="12.75">
      <c r="C17" s="1" t="s">
        <v>65</v>
      </c>
      <c r="D17" s="13">
        <f>SUM(D14:D16)</f>
        <v>8468</v>
      </c>
      <c r="E17" s="13">
        <f aca="true" t="shared" si="1" ref="E17:M17">SUM(E14:E16)</f>
        <v>8027</v>
      </c>
      <c r="F17" s="13">
        <f t="shared" si="1"/>
        <v>8227</v>
      </c>
      <c r="G17" s="13">
        <f t="shared" si="1"/>
        <v>9178</v>
      </c>
      <c r="H17" s="13">
        <f t="shared" si="1"/>
        <v>6737</v>
      </c>
      <c r="I17" s="13">
        <f t="shared" si="1"/>
        <v>3720</v>
      </c>
      <c r="J17" s="13">
        <f t="shared" si="1"/>
        <v>3600</v>
      </c>
      <c r="K17" s="13">
        <f t="shared" si="1"/>
        <v>3516</v>
      </c>
      <c r="L17" s="13">
        <f t="shared" si="1"/>
        <v>3582</v>
      </c>
      <c r="M17" s="13">
        <f t="shared" si="1"/>
        <v>2703</v>
      </c>
    </row>
    <row r="18" spans="4:13" ht="6" customHeight="1">
      <c r="D18" s="2"/>
      <c r="E18" s="2"/>
      <c r="F18" s="2"/>
      <c r="G18" s="2"/>
      <c r="H18" s="2"/>
      <c r="I18" s="2"/>
      <c r="J18" s="2"/>
      <c r="K18" s="2"/>
      <c r="L18" s="2"/>
      <c r="M18" s="2"/>
    </row>
    <row r="19" spans="1:13" s="1" customFormat="1" ht="12.75">
      <c r="A19" s="1" t="s">
        <v>66</v>
      </c>
      <c r="D19" s="13">
        <v>266</v>
      </c>
      <c r="E19" s="13">
        <v>913</v>
      </c>
      <c r="F19" s="13">
        <v>1182</v>
      </c>
      <c r="G19" s="13">
        <v>1126</v>
      </c>
      <c r="H19" s="13">
        <v>1096</v>
      </c>
      <c r="I19" s="13">
        <v>887</v>
      </c>
      <c r="J19" s="13">
        <v>860</v>
      </c>
      <c r="K19" s="13">
        <v>1065</v>
      </c>
      <c r="L19" s="13">
        <v>1086</v>
      </c>
      <c r="M19" s="13">
        <v>887</v>
      </c>
    </row>
    <row r="20" spans="4:13" ht="6" customHeight="1">
      <c r="D20" s="2"/>
      <c r="E20" s="2"/>
      <c r="F20" s="2"/>
      <c r="G20" s="2"/>
      <c r="H20" s="2"/>
      <c r="I20" s="2"/>
      <c r="J20" s="2"/>
      <c r="K20" s="2"/>
      <c r="L20" s="2"/>
      <c r="M20" s="2"/>
    </row>
    <row r="21" spans="2:13" ht="12.75">
      <c r="B21" t="s">
        <v>67</v>
      </c>
      <c r="D21" s="2">
        <v>-276</v>
      </c>
      <c r="E21" s="2">
        <v>-298</v>
      </c>
      <c r="F21" s="2">
        <v>-281</v>
      </c>
      <c r="G21" s="2">
        <v>-270</v>
      </c>
      <c r="H21" s="2">
        <v>-188</v>
      </c>
      <c r="I21" s="2">
        <v>-109</v>
      </c>
      <c r="J21" s="2">
        <v>-98</v>
      </c>
      <c r="K21" s="2">
        <v>-102</v>
      </c>
      <c r="L21" s="2">
        <v>-113</v>
      </c>
      <c r="M21" s="2">
        <v>-68</v>
      </c>
    </row>
    <row r="22" spans="2:13" ht="12.75">
      <c r="B22" t="s">
        <v>68</v>
      </c>
      <c r="D22" s="2">
        <v>3</v>
      </c>
      <c r="E22" s="2">
        <v>18</v>
      </c>
      <c r="F22" s="2">
        <v>105</v>
      </c>
      <c r="G22" s="2">
        <v>118</v>
      </c>
      <c r="H22" s="2">
        <v>19</v>
      </c>
      <c r="I22" s="2">
        <v>98</v>
      </c>
      <c r="J22" s="2">
        <v>137</v>
      </c>
      <c r="K22" s="2">
        <v>85</v>
      </c>
      <c r="L22" s="2">
        <v>142</v>
      </c>
      <c r="M22" s="2">
        <v>68</v>
      </c>
    </row>
    <row r="23" spans="2:13" ht="12.75">
      <c r="B23" t="s">
        <v>70</v>
      </c>
      <c r="D23" s="2">
        <f>SUM(D19:D22)</f>
        <v>-7</v>
      </c>
      <c r="E23" s="2">
        <f aca="true" t="shared" si="2" ref="E23:M23">SUM(E19:E22)</f>
        <v>633</v>
      </c>
      <c r="F23" s="2">
        <f t="shared" si="2"/>
        <v>1006</v>
      </c>
      <c r="G23" s="2">
        <f t="shared" si="2"/>
        <v>974</v>
      </c>
      <c r="H23" s="2">
        <f t="shared" si="2"/>
        <v>927</v>
      </c>
      <c r="I23" s="2">
        <f t="shared" si="2"/>
        <v>876</v>
      </c>
      <c r="J23" s="2">
        <f t="shared" si="2"/>
        <v>899</v>
      </c>
      <c r="K23" s="2">
        <f t="shared" si="2"/>
        <v>1048</v>
      </c>
      <c r="L23" s="2">
        <f t="shared" si="2"/>
        <v>1115</v>
      </c>
      <c r="M23" s="2">
        <f t="shared" si="2"/>
        <v>887</v>
      </c>
    </row>
    <row r="24" spans="2:13" ht="12.75">
      <c r="B24" t="s">
        <v>71</v>
      </c>
      <c r="D24" s="2">
        <v>-27</v>
      </c>
      <c r="E24" s="2">
        <v>274</v>
      </c>
      <c r="F24" s="2">
        <v>354</v>
      </c>
      <c r="G24" s="2">
        <v>356</v>
      </c>
      <c r="H24" s="2">
        <v>325</v>
      </c>
      <c r="I24" s="2">
        <v>318</v>
      </c>
      <c r="J24" s="2">
        <v>350</v>
      </c>
      <c r="K24" s="2">
        <v>381</v>
      </c>
      <c r="L24" s="2">
        <v>402</v>
      </c>
      <c r="M24" s="2">
        <v>317</v>
      </c>
    </row>
    <row r="25" spans="2:13" ht="12.75">
      <c r="B25" t="s">
        <v>130</v>
      </c>
      <c r="D25" s="11"/>
      <c r="E25" s="11"/>
      <c r="F25" s="11"/>
      <c r="G25" s="11"/>
      <c r="H25" s="11"/>
      <c r="I25" s="11"/>
      <c r="J25" s="11">
        <v>223</v>
      </c>
      <c r="K25" s="11"/>
      <c r="L25" s="11"/>
      <c r="M25" s="11"/>
    </row>
    <row r="26" spans="4:13" ht="6" customHeight="1">
      <c r="D26" s="2"/>
      <c r="E26" s="2"/>
      <c r="F26" s="2"/>
      <c r="G26" s="2"/>
      <c r="H26" s="2"/>
      <c r="I26" s="2"/>
      <c r="J26" s="2"/>
      <c r="K26" s="2"/>
      <c r="L26" s="2"/>
      <c r="M26" s="2"/>
    </row>
    <row r="27" spans="3:13" s="1" customFormat="1" ht="13.5" thickBot="1">
      <c r="C27" s="1" t="s">
        <v>73</v>
      </c>
      <c r="D27" s="12">
        <f>D23-D24+D25</f>
        <v>20</v>
      </c>
      <c r="E27" s="12">
        <f aca="true" t="shared" si="3" ref="E27:M27">E23-E24+E25</f>
        <v>359</v>
      </c>
      <c r="F27" s="12">
        <f t="shared" si="3"/>
        <v>652</v>
      </c>
      <c r="G27" s="12">
        <f t="shared" si="3"/>
        <v>618</v>
      </c>
      <c r="H27" s="12">
        <f t="shared" si="3"/>
        <v>602</v>
      </c>
      <c r="I27" s="12">
        <f t="shared" si="3"/>
        <v>558</v>
      </c>
      <c r="J27" s="12">
        <f t="shared" si="3"/>
        <v>772</v>
      </c>
      <c r="K27" s="12">
        <v>668</v>
      </c>
      <c r="L27" s="12">
        <f t="shared" si="3"/>
        <v>713</v>
      </c>
      <c r="M27" s="12">
        <f t="shared" si="3"/>
        <v>570</v>
      </c>
    </row>
    <row r="28" ht="6" customHeight="1" thickTop="1"/>
    <row r="29" spans="1:13" ht="12.75">
      <c r="A29" t="s">
        <v>131</v>
      </c>
      <c r="D29" s="4">
        <v>102907</v>
      </c>
      <c r="E29" s="4">
        <v>103915</v>
      </c>
      <c r="F29" s="4">
        <v>209303</v>
      </c>
      <c r="G29" s="4">
        <v>210270</v>
      </c>
      <c r="H29" s="4">
        <v>212567</v>
      </c>
      <c r="I29" s="4">
        <v>141624</v>
      </c>
      <c r="J29" s="4">
        <v>139350</v>
      </c>
      <c r="K29" s="4">
        <v>136367</v>
      </c>
      <c r="L29" s="4">
        <v>131067</v>
      </c>
      <c r="M29" s="4">
        <v>126912</v>
      </c>
    </row>
    <row r="30" ht="6" customHeight="1"/>
    <row r="31" spans="1:13" s="1" customFormat="1" ht="13.5" thickBot="1">
      <c r="A31" s="1" t="s">
        <v>132</v>
      </c>
      <c r="D31" s="31">
        <v>4.61</v>
      </c>
      <c r="E31" s="31">
        <v>4.04</v>
      </c>
      <c r="F31" s="31">
        <v>3.12</v>
      </c>
      <c r="G31" s="31">
        <v>3.73</v>
      </c>
      <c r="H31" s="31">
        <v>2.83</v>
      </c>
      <c r="I31" s="31">
        <v>3.94</v>
      </c>
      <c r="J31" s="31">
        <v>3.94</v>
      </c>
      <c r="K31" s="31">
        <v>4.9</v>
      </c>
      <c r="L31" s="31">
        <v>5.44</v>
      </c>
      <c r="M31" s="31">
        <v>4.49</v>
      </c>
    </row>
    <row r="32" spans="4:13" ht="6" customHeight="1" thickTop="1">
      <c r="D32" s="5"/>
      <c r="E32" s="5"/>
      <c r="F32" s="5"/>
      <c r="G32" s="5"/>
      <c r="H32" s="5"/>
      <c r="I32" s="5"/>
      <c r="J32" s="5"/>
      <c r="K32" s="5"/>
      <c r="L32" s="5"/>
      <c r="M32" s="5"/>
    </row>
    <row r="33" spans="1:13" s="1" customFormat="1" ht="15" thickBot="1">
      <c r="A33" s="1" t="s">
        <v>133</v>
      </c>
      <c r="D33" s="31">
        <v>0.19</v>
      </c>
      <c r="E33" s="31">
        <v>3.46</v>
      </c>
      <c r="F33" s="31">
        <v>3.12</v>
      </c>
      <c r="G33" s="31">
        <v>2.94</v>
      </c>
      <c r="H33" s="31">
        <v>2.83</v>
      </c>
      <c r="I33" s="31">
        <v>3.94</v>
      </c>
      <c r="J33" s="31">
        <v>5.54</v>
      </c>
      <c r="K33" s="31">
        <v>4.9</v>
      </c>
      <c r="L33" s="31">
        <v>5.44</v>
      </c>
      <c r="M33" s="31">
        <v>4.49</v>
      </c>
    </row>
    <row r="34" spans="1:13" ht="9" customHeight="1" thickTop="1">
      <c r="A34" s="9"/>
      <c r="B34" s="9"/>
      <c r="C34" s="9"/>
      <c r="D34" s="9"/>
      <c r="E34" s="9"/>
      <c r="F34" s="9"/>
      <c r="G34" s="9"/>
      <c r="H34" s="9"/>
      <c r="I34" s="9"/>
      <c r="J34" s="9"/>
      <c r="K34" s="9"/>
      <c r="L34" s="9"/>
      <c r="M34" s="9"/>
    </row>
    <row r="35" ht="14.25">
      <c r="A35" s="10" t="s">
        <v>134</v>
      </c>
    </row>
    <row r="36" ht="14.25">
      <c r="A36" s="10" t="s">
        <v>135</v>
      </c>
    </row>
    <row r="37" ht="14.25">
      <c r="A37" s="10" t="s">
        <v>136</v>
      </c>
    </row>
  </sheetData>
  <sheetProtection/>
  <mergeCells count="2">
    <mergeCell ref="D3:H3"/>
    <mergeCell ref="I3:M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34"/>
  <sheetViews>
    <sheetView showGridLines="0" zoomScalePageLayoutView="0" workbookViewId="0" topLeftCell="A1">
      <selection activeCell="A35" sqref="A35"/>
    </sheetView>
  </sheetViews>
  <sheetFormatPr defaultColWidth="9.140625" defaultRowHeight="12.75"/>
  <cols>
    <col min="1" max="1" width="24.7109375" style="0" customWidth="1"/>
    <col min="2" max="2" width="18.421875" style="0" customWidth="1"/>
    <col min="3" max="6" width="10.7109375" style="0" customWidth="1"/>
    <col min="7" max="7" width="12.421875" style="0" customWidth="1"/>
    <col min="8" max="8" width="4.57421875" style="0" customWidth="1"/>
    <col min="9" max="9" width="17.140625" style="0" customWidth="1"/>
    <col min="10" max="10" width="10.7109375" style="0" customWidth="1"/>
    <col min="11" max="11" width="11.8515625" style="0" customWidth="1"/>
  </cols>
  <sheetData>
    <row r="1" ht="12.75">
      <c r="A1" s="1" t="s">
        <v>139</v>
      </c>
    </row>
    <row r="2" ht="6" customHeight="1"/>
    <row r="3" spans="1:11" s="1" customFormat="1" ht="12.75">
      <c r="A3" s="30"/>
      <c r="B3" s="30"/>
      <c r="C3" s="30"/>
      <c r="D3" s="30"/>
      <c r="E3" s="30"/>
      <c r="F3" s="30"/>
      <c r="G3" s="30"/>
      <c r="H3" s="30"/>
      <c r="I3" s="51" t="s">
        <v>147</v>
      </c>
      <c r="J3" s="51"/>
      <c r="K3" s="51"/>
    </row>
    <row r="4" spans="1:11" s="15" customFormat="1" ht="25.5" customHeight="1">
      <c r="A4" s="34" t="s">
        <v>140</v>
      </c>
      <c r="B4" s="34" t="s">
        <v>141</v>
      </c>
      <c r="C4" s="60" t="s">
        <v>142</v>
      </c>
      <c r="D4" s="60"/>
      <c r="E4" s="60" t="s">
        <v>143</v>
      </c>
      <c r="F4" s="60"/>
      <c r="G4" s="60" t="s">
        <v>144</v>
      </c>
      <c r="H4" s="60"/>
      <c r="I4" s="35" t="s">
        <v>174</v>
      </c>
      <c r="J4" s="35" t="s">
        <v>145</v>
      </c>
      <c r="K4" s="35" t="s">
        <v>146</v>
      </c>
    </row>
    <row r="5" spans="7:8" ht="6" customHeight="1">
      <c r="G5" s="19"/>
      <c r="H5" s="19"/>
    </row>
    <row r="6" spans="1:11" ht="12.75">
      <c r="A6" t="s">
        <v>148</v>
      </c>
      <c r="B6" t="s">
        <v>158</v>
      </c>
      <c r="D6" s="32">
        <v>34514</v>
      </c>
      <c r="E6" s="53" t="s">
        <v>161</v>
      </c>
      <c r="F6" s="53"/>
      <c r="G6" s="53" t="s">
        <v>163</v>
      </c>
      <c r="H6" s="53"/>
      <c r="I6" s="33">
        <v>5941</v>
      </c>
      <c r="J6" s="33">
        <v>2795</v>
      </c>
      <c r="K6" s="19">
        <v>0.96</v>
      </c>
    </row>
    <row r="7" spans="1:11" ht="12.75">
      <c r="A7" t="s">
        <v>149</v>
      </c>
      <c r="B7" t="s">
        <v>159</v>
      </c>
      <c r="D7" s="32">
        <v>34534</v>
      </c>
      <c r="E7" s="53" t="s">
        <v>161</v>
      </c>
      <c r="F7" s="53"/>
      <c r="G7" s="53" t="s">
        <v>164</v>
      </c>
      <c r="H7" s="53"/>
      <c r="I7" s="33">
        <v>1399</v>
      </c>
      <c r="J7" s="33">
        <v>495</v>
      </c>
      <c r="K7" s="19">
        <v>1.42</v>
      </c>
    </row>
    <row r="8" spans="1:11" ht="12.75">
      <c r="A8" t="s">
        <v>148</v>
      </c>
      <c r="B8" t="s">
        <v>4</v>
      </c>
      <c r="D8" s="32">
        <v>34612</v>
      </c>
      <c r="E8" s="53" t="s">
        <v>162</v>
      </c>
      <c r="F8" s="53"/>
      <c r="G8" s="53" t="s">
        <v>164</v>
      </c>
      <c r="H8" s="53"/>
      <c r="I8" s="33">
        <v>5941</v>
      </c>
      <c r="J8" s="33">
        <v>2795</v>
      </c>
      <c r="K8" s="19">
        <v>0.96</v>
      </c>
    </row>
    <row r="9" spans="1:11" ht="14.25">
      <c r="A9" t="s">
        <v>150</v>
      </c>
      <c r="B9" t="s">
        <v>160</v>
      </c>
      <c r="D9" s="32">
        <v>34768</v>
      </c>
      <c r="E9" s="53" t="s">
        <v>161</v>
      </c>
      <c r="F9" s="53"/>
      <c r="G9" s="53" t="s">
        <v>163</v>
      </c>
      <c r="H9" s="53"/>
      <c r="I9" s="33">
        <v>2203</v>
      </c>
      <c r="J9" s="33">
        <v>1116</v>
      </c>
      <c r="K9" s="19">
        <v>3.86</v>
      </c>
    </row>
    <row r="10" spans="1:11" ht="12.75">
      <c r="A10" t="s">
        <v>151</v>
      </c>
      <c r="B10" t="s">
        <v>4</v>
      </c>
      <c r="D10" s="32">
        <v>34913</v>
      </c>
      <c r="E10" s="53" t="s">
        <v>161</v>
      </c>
      <c r="F10" s="53"/>
      <c r="G10" s="53" t="s">
        <v>163</v>
      </c>
      <c r="H10" s="53"/>
      <c r="I10" s="33">
        <v>4359</v>
      </c>
      <c r="J10" s="33">
        <v>3159</v>
      </c>
      <c r="K10" s="19">
        <v>1.38</v>
      </c>
    </row>
    <row r="11" ht="6" customHeight="1"/>
    <row r="12" spans="1:11" s="1" customFormat="1" ht="25.5" customHeight="1">
      <c r="A12" s="30"/>
      <c r="B12" s="30"/>
      <c r="C12" s="57" t="s">
        <v>172</v>
      </c>
      <c r="D12" s="57"/>
      <c r="E12" s="57" t="s">
        <v>173</v>
      </c>
      <c r="F12" s="57"/>
      <c r="G12" s="61" t="s">
        <v>156</v>
      </c>
      <c r="H12" s="62"/>
      <c r="I12" s="61" t="s">
        <v>171</v>
      </c>
      <c r="J12" s="61" t="s">
        <v>157</v>
      </c>
      <c r="K12" s="61"/>
    </row>
    <row r="13" spans="1:11" s="1" customFormat="1" ht="12.75">
      <c r="A13" s="22" t="s">
        <v>140</v>
      </c>
      <c r="B13" s="22" t="s">
        <v>141</v>
      </c>
      <c r="C13" s="36" t="s">
        <v>152</v>
      </c>
      <c r="D13" s="36" t="s">
        <v>153</v>
      </c>
      <c r="E13" s="36" t="s">
        <v>154</v>
      </c>
      <c r="F13" s="36" t="s">
        <v>155</v>
      </c>
      <c r="G13" s="60"/>
      <c r="H13" s="63"/>
      <c r="I13" s="60"/>
      <c r="J13" s="60"/>
      <c r="K13" s="60"/>
    </row>
    <row r="14" ht="6" customHeight="1"/>
    <row r="15" spans="1:11" ht="12.75">
      <c r="A15" t="s">
        <v>148</v>
      </c>
      <c r="B15" t="s">
        <v>158</v>
      </c>
      <c r="C15" s="19" t="s">
        <v>165</v>
      </c>
      <c r="D15" s="19" t="s">
        <v>166</v>
      </c>
      <c r="E15" s="19" t="s">
        <v>167</v>
      </c>
      <c r="F15" s="19" t="s">
        <v>168</v>
      </c>
      <c r="G15" s="56">
        <v>0.73</v>
      </c>
      <c r="H15" s="56"/>
      <c r="I15" s="33">
        <v>560</v>
      </c>
      <c r="J15" s="56">
        <v>0.223</v>
      </c>
      <c r="K15" s="53"/>
    </row>
    <row r="16" spans="1:11" ht="14.25">
      <c r="A16" t="s">
        <v>149</v>
      </c>
      <c r="B16" t="s">
        <v>159</v>
      </c>
      <c r="C16" s="19">
        <v>14.6</v>
      </c>
      <c r="D16" s="19">
        <v>1.7</v>
      </c>
      <c r="E16" s="19">
        <v>3.6</v>
      </c>
      <c r="F16" s="19">
        <v>9.9</v>
      </c>
      <c r="G16" s="56" t="s">
        <v>170</v>
      </c>
      <c r="H16" s="56"/>
      <c r="I16" s="33" t="s">
        <v>169</v>
      </c>
      <c r="J16" s="56" t="s">
        <v>169</v>
      </c>
      <c r="K16" s="53"/>
    </row>
    <row r="17" spans="1:11" ht="12.75">
      <c r="A17" t="s">
        <v>148</v>
      </c>
      <c r="B17" t="s">
        <v>4</v>
      </c>
      <c r="C17" s="19">
        <v>13.4</v>
      </c>
      <c r="D17" s="19">
        <v>2.8</v>
      </c>
      <c r="E17" s="19">
        <v>1.8</v>
      </c>
      <c r="F17" s="19">
        <v>9.2</v>
      </c>
      <c r="G17" s="56">
        <v>0.52</v>
      </c>
      <c r="H17" s="56"/>
      <c r="I17" s="33" t="s">
        <v>169</v>
      </c>
      <c r="J17" s="56" t="s">
        <v>169</v>
      </c>
      <c r="K17" s="53"/>
    </row>
    <row r="18" spans="1:11" ht="12.75">
      <c r="A18" t="s">
        <v>150</v>
      </c>
      <c r="B18" t="s">
        <v>4</v>
      </c>
      <c r="C18" s="19">
        <v>18.3</v>
      </c>
      <c r="D18" s="19">
        <v>5.5</v>
      </c>
      <c r="E18" s="19">
        <v>2.4</v>
      </c>
      <c r="F18" s="19">
        <v>18.5</v>
      </c>
      <c r="G18" s="56">
        <v>0.34</v>
      </c>
      <c r="H18" s="56"/>
      <c r="I18" s="33">
        <v>250</v>
      </c>
      <c r="J18" s="56">
        <v>0.277</v>
      </c>
      <c r="K18" s="53"/>
    </row>
    <row r="19" spans="1:11" ht="12.75">
      <c r="A19" t="s">
        <v>151</v>
      </c>
      <c r="B19" t="s">
        <v>4</v>
      </c>
      <c r="C19" s="19">
        <v>18.4</v>
      </c>
      <c r="D19" s="19">
        <v>3.7</v>
      </c>
      <c r="E19" s="19">
        <v>1.7</v>
      </c>
      <c r="F19" s="19">
        <v>12.2</v>
      </c>
      <c r="G19" s="56">
        <v>0.54</v>
      </c>
      <c r="H19" s="56"/>
      <c r="I19" s="33">
        <v>660</v>
      </c>
      <c r="J19" s="56">
        <v>0.245</v>
      </c>
      <c r="K19" s="53"/>
    </row>
    <row r="20" spans="1:11" ht="6" customHeight="1">
      <c r="A20" s="9"/>
      <c r="B20" s="9"/>
      <c r="C20" s="9"/>
      <c r="D20" s="9"/>
      <c r="E20" s="9"/>
      <c r="F20" s="9"/>
      <c r="G20" s="9"/>
      <c r="H20" s="9"/>
      <c r="I20" s="37"/>
      <c r="J20" s="9"/>
      <c r="K20" s="9"/>
    </row>
    <row r="21" ht="6" customHeight="1"/>
    <row r="22" spans="2:9" ht="12.75">
      <c r="B22" s="55" t="s">
        <v>184</v>
      </c>
      <c r="C22" s="55"/>
      <c r="D22" s="55"/>
      <c r="E22" s="55"/>
      <c r="F22" s="55"/>
      <c r="G22" s="55"/>
      <c r="H22" s="55"/>
      <c r="I22" s="55"/>
    </row>
    <row r="23" spans="1:9" ht="12.75">
      <c r="A23" s="9"/>
      <c r="B23" s="9" t="s">
        <v>178</v>
      </c>
      <c r="C23" s="9"/>
      <c r="D23" s="9"/>
      <c r="E23" s="59" t="s">
        <v>179</v>
      </c>
      <c r="F23" s="59"/>
      <c r="G23" s="9"/>
      <c r="H23" s="9"/>
      <c r="I23" s="9"/>
    </row>
    <row r="24" spans="1:9" ht="14.25">
      <c r="A24" t="s">
        <v>175</v>
      </c>
      <c r="B24">
        <v>8387</v>
      </c>
      <c r="C24" s="58" t="s">
        <v>186</v>
      </c>
      <c r="D24" s="58"/>
      <c r="E24" s="53">
        <v>4.84</v>
      </c>
      <c r="F24" s="53"/>
      <c r="G24" t="s">
        <v>180</v>
      </c>
      <c r="I24" s="20" t="s">
        <v>182</v>
      </c>
    </row>
    <row r="25" spans="1:9" ht="14.25">
      <c r="A25" t="s">
        <v>176</v>
      </c>
      <c r="B25">
        <v>2094</v>
      </c>
      <c r="C25" s="58" t="s">
        <v>187</v>
      </c>
      <c r="D25" s="58"/>
      <c r="E25" s="53">
        <v>4.91</v>
      </c>
      <c r="F25" s="53"/>
      <c r="I25" s="20"/>
    </row>
    <row r="26" spans="1:9" ht="14.25">
      <c r="A26" t="s">
        <v>177</v>
      </c>
      <c r="B26">
        <v>3722</v>
      </c>
      <c r="C26" s="58" t="s">
        <v>188</v>
      </c>
      <c r="D26" s="58"/>
      <c r="E26" s="53">
        <v>5.69</v>
      </c>
      <c r="F26" s="53"/>
      <c r="G26" s="49" t="s">
        <v>181</v>
      </c>
      <c r="H26" s="49"/>
      <c r="I26" s="20" t="s">
        <v>183</v>
      </c>
    </row>
    <row r="27" spans="1:8" ht="14.25">
      <c r="A27" t="s">
        <v>185</v>
      </c>
      <c r="B27">
        <v>1017</v>
      </c>
      <c r="C27" s="58" t="s">
        <v>153</v>
      </c>
      <c r="D27" s="58"/>
      <c r="E27" s="54">
        <v>32.46</v>
      </c>
      <c r="F27" s="54"/>
      <c r="G27" s="49"/>
      <c r="H27" s="49"/>
    </row>
    <row r="28" spans="1:9" ht="6" customHeight="1">
      <c r="A28" s="9"/>
      <c r="B28" s="9"/>
      <c r="C28" s="9"/>
      <c r="D28" s="9"/>
      <c r="E28" s="9"/>
      <c r="F28" s="9"/>
      <c r="G28" s="9"/>
      <c r="H28" s="9"/>
      <c r="I28" s="9"/>
    </row>
    <row r="29" ht="6" customHeight="1"/>
    <row r="30" ht="14.25">
      <c r="A30" s="10" t="s">
        <v>189</v>
      </c>
    </row>
    <row r="31" ht="14.25">
      <c r="A31" s="10" t="s">
        <v>190</v>
      </c>
    </row>
    <row r="32" ht="14.25">
      <c r="A32" s="10" t="s">
        <v>191</v>
      </c>
    </row>
    <row r="33" ht="14.25">
      <c r="A33" s="10" t="s">
        <v>192</v>
      </c>
    </row>
    <row r="34" ht="14.25">
      <c r="A34" s="10" t="s">
        <v>193</v>
      </c>
    </row>
  </sheetData>
  <sheetProtection/>
  <mergeCells count="40">
    <mergeCell ref="G9:H9"/>
    <mergeCell ref="E9:F9"/>
    <mergeCell ref="E10:F10"/>
    <mergeCell ref="I3:K3"/>
    <mergeCell ref="I12:I13"/>
    <mergeCell ref="J12:K13"/>
    <mergeCell ref="G12:H13"/>
    <mergeCell ref="G4:H4"/>
    <mergeCell ref="G6:H6"/>
    <mergeCell ref="G7:H7"/>
    <mergeCell ref="G8:H8"/>
    <mergeCell ref="J15:K15"/>
    <mergeCell ref="J16:K16"/>
    <mergeCell ref="J17:K17"/>
    <mergeCell ref="J18:K18"/>
    <mergeCell ref="C4:D4"/>
    <mergeCell ref="E12:F12"/>
    <mergeCell ref="E4:F4"/>
    <mergeCell ref="E6:F6"/>
    <mergeCell ref="E7:F7"/>
    <mergeCell ref="E8:F8"/>
    <mergeCell ref="J19:K19"/>
    <mergeCell ref="C24:D24"/>
    <mergeCell ref="C25:D25"/>
    <mergeCell ref="C26:D26"/>
    <mergeCell ref="E23:F23"/>
    <mergeCell ref="G26:H27"/>
    <mergeCell ref="G19:H19"/>
    <mergeCell ref="C27:D27"/>
    <mergeCell ref="E24:F24"/>
    <mergeCell ref="E25:F25"/>
    <mergeCell ref="E26:F26"/>
    <mergeCell ref="E27:F27"/>
    <mergeCell ref="G10:H10"/>
    <mergeCell ref="B22:I22"/>
    <mergeCell ref="G15:H15"/>
    <mergeCell ref="G16:H16"/>
    <mergeCell ref="G17:H17"/>
    <mergeCell ref="G18:H18"/>
    <mergeCell ref="C12:D1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
  <sheetViews>
    <sheetView showGridLines="0" zoomScalePageLayoutView="0" workbookViewId="0" topLeftCell="A1">
      <selection activeCell="D17" sqref="D17"/>
    </sheetView>
  </sheetViews>
  <sheetFormatPr defaultColWidth="9.140625" defaultRowHeight="12.75"/>
  <cols>
    <col min="2" max="2" width="29.7109375" style="0" customWidth="1"/>
    <col min="3" max="7" width="12.7109375" style="0" customWidth="1"/>
  </cols>
  <sheetData>
    <row r="1" ht="12.75">
      <c r="A1" s="1" t="s">
        <v>194</v>
      </c>
    </row>
    <row r="2" ht="6" customHeight="1"/>
    <row r="3" spans="1:7" s="21" customFormat="1" ht="14.25">
      <c r="A3" s="7"/>
      <c r="B3" s="7"/>
      <c r="C3" s="7" t="s">
        <v>195</v>
      </c>
      <c r="D3" s="7" t="s">
        <v>196</v>
      </c>
      <c r="E3" s="7" t="s">
        <v>197</v>
      </c>
      <c r="F3" s="7" t="s">
        <v>198</v>
      </c>
      <c r="G3" s="7" t="s">
        <v>205</v>
      </c>
    </row>
    <row r="4" ht="6" customHeight="1"/>
    <row r="5" spans="1:7" ht="27" customHeight="1">
      <c r="A5" s="49" t="s">
        <v>203</v>
      </c>
      <c r="B5" s="49"/>
      <c r="C5" s="38">
        <v>0</v>
      </c>
      <c r="D5" s="38">
        <v>111</v>
      </c>
      <c r="E5" s="38">
        <v>259</v>
      </c>
      <c r="F5" s="38">
        <v>370</v>
      </c>
      <c r="G5" s="38">
        <v>381</v>
      </c>
    </row>
    <row r="6" spans="1:7" ht="27" customHeight="1">
      <c r="A6" s="49" t="s">
        <v>199</v>
      </c>
      <c r="B6" s="49"/>
      <c r="C6" s="38"/>
      <c r="D6" s="38"/>
      <c r="E6" s="38"/>
      <c r="F6" s="38"/>
      <c r="G6" s="38"/>
    </row>
    <row r="7" spans="2:7" ht="21" customHeight="1">
      <c r="B7" t="s">
        <v>200</v>
      </c>
      <c r="C7" s="38">
        <v>0</v>
      </c>
      <c r="D7" s="38">
        <v>50</v>
      </c>
      <c r="E7" s="38">
        <v>89</v>
      </c>
      <c r="F7" s="38">
        <v>117</v>
      </c>
      <c r="G7" s="38">
        <v>121</v>
      </c>
    </row>
    <row r="8" spans="2:7" ht="21" customHeight="1">
      <c r="B8" t="s">
        <v>201</v>
      </c>
      <c r="C8" s="39">
        <v>0</v>
      </c>
      <c r="D8" s="39">
        <v>27</v>
      </c>
      <c r="E8" s="39">
        <v>48</v>
      </c>
      <c r="F8" s="39">
        <v>63</v>
      </c>
      <c r="G8" s="39">
        <v>65</v>
      </c>
    </row>
    <row r="9" spans="1:7" ht="21" customHeight="1">
      <c r="A9" t="s">
        <v>202</v>
      </c>
      <c r="C9" s="38">
        <f>C8+C7</f>
        <v>0</v>
      </c>
      <c r="D9" s="38">
        <f>D8+D7</f>
        <v>77</v>
      </c>
      <c r="E9" s="38">
        <f>E8+E7</f>
        <v>137</v>
      </c>
      <c r="F9" s="38">
        <f>F8+F7</f>
        <v>180</v>
      </c>
      <c r="G9" s="38">
        <f>G8+G7</f>
        <v>186</v>
      </c>
    </row>
    <row r="10" spans="3:7" ht="6" customHeight="1">
      <c r="C10" s="38"/>
      <c r="D10" s="38"/>
      <c r="E10" s="38"/>
      <c r="F10" s="38"/>
      <c r="G10" s="38"/>
    </row>
    <row r="11" spans="1:7" s="1" customFormat="1" ht="21" customHeight="1" thickBot="1">
      <c r="A11" s="1" t="s">
        <v>204</v>
      </c>
      <c r="C11" s="40">
        <f>C9+C5</f>
        <v>0</v>
      </c>
      <c r="D11" s="40">
        <f>D9+D5</f>
        <v>188</v>
      </c>
      <c r="E11" s="40">
        <f>E9+E5</f>
        <v>396</v>
      </c>
      <c r="F11" s="40">
        <f>F9+F5</f>
        <v>550</v>
      </c>
      <c r="G11" s="40">
        <f>G9+G5</f>
        <v>567</v>
      </c>
    </row>
    <row r="12" spans="1:7" ht="7.5" customHeight="1" thickTop="1">
      <c r="A12" s="9"/>
      <c r="B12" s="9"/>
      <c r="C12" s="9"/>
      <c r="D12" s="9"/>
      <c r="E12" s="9"/>
      <c r="F12" s="9"/>
      <c r="G12" s="9"/>
    </row>
    <row r="13" ht="7.5" customHeight="1"/>
    <row r="14" ht="14.25">
      <c r="A14" s="10" t="s">
        <v>207</v>
      </c>
    </row>
    <row r="15" ht="14.25">
      <c r="A15" s="10" t="s">
        <v>208</v>
      </c>
    </row>
    <row r="16" ht="14.25">
      <c r="A16" s="10" t="s">
        <v>206</v>
      </c>
    </row>
  </sheetData>
  <sheetProtection/>
  <mergeCells count="2">
    <mergeCell ref="A5:B5"/>
    <mergeCell ref="A6:B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34"/>
  <sheetViews>
    <sheetView showGridLines="0" zoomScalePageLayoutView="0" workbookViewId="0" topLeftCell="A1">
      <selection activeCell="D26" sqref="D26"/>
    </sheetView>
  </sheetViews>
  <sheetFormatPr defaultColWidth="9.140625" defaultRowHeight="12.75"/>
  <cols>
    <col min="2" max="2" width="36.8515625" style="0" customWidth="1"/>
    <col min="3" max="3" width="15.8515625" style="19" customWidth="1"/>
  </cols>
  <sheetData>
    <row r="1" ht="12.75">
      <c r="A1" s="1" t="s">
        <v>100</v>
      </c>
    </row>
    <row r="2" ht="6" customHeight="1"/>
    <row r="3" spans="1:3" ht="25.5" customHeight="1">
      <c r="A3" s="6"/>
      <c r="B3" s="6"/>
      <c r="C3" s="26" t="s">
        <v>120</v>
      </c>
    </row>
    <row r="4" ht="6" customHeight="1"/>
    <row r="5" spans="1:3" s="1" customFormat="1" ht="12.75" customHeight="1">
      <c r="A5" s="1" t="s">
        <v>101</v>
      </c>
      <c r="C5" s="27"/>
    </row>
    <row r="6" ht="6" customHeight="1"/>
    <row r="7" spans="2:3" ht="12.75">
      <c r="B7" t="s">
        <v>102</v>
      </c>
      <c r="C7" s="24">
        <v>0.0511</v>
      </c>
    </row>
    <row r="8" spans="2:3" ht="12.75">
      <c r="B8" t="s">
        <v>103</v>
      </c>
      <c r="C8" s="24">
        <v>0.054</v>
      </c>
    </row>
    <row r="9" spans="2:3" ht="12.75">
      <c r="B9" t="s">
        <v>104</v>
      </c>
      <c r="C9" s="24">
        <v>0.0555</v>
      </c>
    </row>
    <row r="10" spans="2:3" ht="12.75">
      <c r="B10" t="s">
        <v>105</v>
      </c>
      <c r="C10" s="24">
        <v>0.0591</v>
      </c>
    </row>
    <row r="11" spans="2:3" ht="12.75">
      <c r="B11" t="s">
        <v>106</v>
      </c>
      <c r="C11" s="24">
        <v>0.0628</v>
      </c>
    </row>
    <row r="12" spans="2:3" ht="12.75">
      <c r="B12" t="s">
        <v>107</v>
      </c>
      <c r="C12" s="24">
        <v>0.0654</v>
      </c>
    </row>
    <row r="13" spans="2:3" ht="12.75">
      <c r="B13" t="s">
        <v>108</v>
      </c>
      <c r="C13" s="24">
        <v>0.0683</v>
      </c>
    </row>
    <row r="14" ht="6" customHeight="1">
      <c r="C14" s="24"/>
    </row>
    <row r="15" spans="1:3" s="1" customFormat="1" ht="12.75">
      <c r="A15" s="1" t="s">
        <v>109</v>
      </c>
      <c r="C15" s="28"/>
    </row>
    <row r="16" ht="6" customHeight="1">
      <c r="C16" s="24"/>
    </row>
    <row r="17" spans="2:3" ht="12.75">
      <c r="B17" t="s">
        <v>110</v>
      </c>
      <c r="C17" s="24">
        <v>0.074</v>
      </c>
    </row>
    <row r="18" spans="2:3" ht="12.75">
      <c r="B18" t="s">
        <v>112</v>
      </c>
      <c r="C18" s="24">
        <v>0.0759</v>
      </c>
    </row>
    <row r="19" spans="2:3" ht="12.75">
      <c r="B19" t="s">
        <v>113</v>
      </c>
      <c r="C19" s="24">
        <v>0.0771</v>
      </c>
    </row>
    <row r="20" spans="2:3" ht="12.75">
      <c r="B20" t="s">
        <v>111</v>
      </c>
      <c r="C20" s="24">
        <v>0.0808</v>
      </c>
    </row>
    <row r="21" ht="6" customHeight="1">
      <c r="C21" s="24"/>
    </row>
    <row r="22" spans="1:3" s="1" customFormat="1" ht="12.75">
      <c r="A22" s="1" t="s">
        <v>114</v>
      </c>
      <c r="C22" s="28"/>
    </row>
    <row r="23" ht="6" customHeight="1">
      <c r="C23" s="24"/>
    </row>
    <row r="24" spans="2:3" ht="12.75">
      <c r="B24" t="s">
        <v>115</v>
      </c>
      <c r="C24" s="24">
        <v>0.0522</v>
      </c>
    </row>
    <row r="25" spans="2:3" ht="12.75">
      <c r="B25" t="s">
        <v>116</v>
      </c>
      <c r="C25" s="24">
        <v>0.0542</v>
      </c>
    </row>
    <row r="26" spans="2:3" ht="12.75">
      <c r="B26" t="s">
        <v>117</v>
      </c>
      <c r="C26" s="24">
        <v>0.054</v>
      </c>
    </row>
    <row r="27" spans="2:3" ht="12.75">
      <c r="B27" t="s">
        <v>118</v>
      </c>
      <c r="C27" s="24">
        <v>0.0825</v>
      </c>
    </row>
    <row r="28" ht="6" customHeight="1"/>
    <row r="29" spans="1:3" s="1" customFormat="1" ht="12.75">
      <c r="A29" s="1" t="s">
        <v>119</v>
      </c>
      <c r="C29" s="27"/>
    </row>
    <row r="30" ht="6" customHeight="1"/>
    <row r="31" spans="2:3" ht="12.75">
      <c r="B31" t="s">
        <v>1</v>
      </c>
      <c r="C31" s="25">
        <v>1.3</v>
      </c>
    </row>
    <row r="32" spans="2:3" ht="12.75">
      <c r="B32" t="s">
        <v>2</v>
      </c>
      <c r="C32" s="25">
        <v>1.35</v>
      </c>
    </row>
    <row r="33" spans="2:3" ht="12.75">
      <c r="B33" t="s">
        <v>3</v>
      </c>
      <c r="C33" s="25">
        <v>1.15</v>
      </c>
    </row>
    <row r="34" spans="1:3" ht="6" customHeight="1">
      <c r="A34" s="9"/>
      <c r="B34" s="9"/>
      <c r="C34" s="29"/>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35"/>
  <sheetViews>
    <sheetView showGridLines="0" zoomScalePageLayoutView="0" workbookViewId="0" topLeftCell="A1">
      <selection activeCell="A1" sqref="A1"/>
    </sheetView>
  </sheetViews>
  <sheetFormatPr defaultColWidth="9.140625" defaultRowHeight="12.75"/>
  <cols>
    <col min="1" max="2" width="5.7109375" style="0" customWidth="1"/>
    <col min="3" max="3" width="26.57421875" style="0" customWidth="1"/>
    <col min="4" max="8" width="12.7109375" style="0" customWidth="1"/>
  </cols>
  <sheetData>
    <row r="1" ht="12.75">
      <c r="A1" s="1" t="s">
        <v>58</v>
      </c>
    </row>
    <row r="2" ht="6" customHeight="1"/>
    <row r="3" spans="1:8" ht="12.75">
      <c r="A3" s="6"/>
      <c r="B3" s="6"/>
      <c r="C3" s="6"/>
      <c r="D3" s="7">
        <v>1992</v>
      </c>
      <c r="E3" s="7">
        <v>1993</v>
      </c>
      <c r="F3" s="7">
        <v>1994</v>
      </c>
      <c r="G3" s="7">
        <v>1995</v>
      </c>
      <c r="H3" s="7">
        <v>1996</v>
      </c>
    </row>
    <row r="4" ht="6" customHeight="1"/>
    <row r="5" s="1" customFormat="1" ht="12.75">
      <c r="A5" s="1" t="s">
        <v>35</v>
      </c>
    </row>
    <row r="6" spans="2:8" ht="12.75">
      <c r="B6" t="s">
        <v>36</v>
      </c>
      <c r="D6" s="2">
        <v>40</v>
      </c>
      <c r="E6" s="2">
        <v>38</v>
      </c>
      <c r="F6" s="2">
        <v>43</v>
      </c>
      <c r="G6" s="2">
        <v>73</v>
      </c>
      <c r="H6" s="2">
        <v>30</v>
      </c>
    </row>
    <row r="7" spans="2:8" ht="12.75">
      <c r="B7" t="s">
        <v>37</v>
      </c>
      <c r="D7" s="2">
        <v>592</v>
      </c>
      <c r="E7" s="2">
        <v>644</v>
      </c>
      <c r="F7" s="2">
        <v>646</v>
      </c>
      <c r="G7" s="2">
        <v>614</v>
      </c>
      <c r="H7" s="2">
        <v>630</v>
      </c>
    </row>
    <row r="8" spans="2:8" ht="12.75">
      <c r="B8" t="s">
        <v>38</v>
      </c>
      <c r="D8" s="2">
        <v>0</v>
      </c>
      <c r="E8" s="2">
        <v>227</v>
      </c>
      <c r="F8" s="2">
        <v>249</v>
      </c>
      <c r="G8" s="2">
        <v>333</v>
      </c>
      <c r="H8" s="2">
        <v>293</v>
      </c>
    </row>
    <row r="9" spans="2:8" ht="12.75">
      <c r="B9" t="s">
        <v>39</v>
      </c>
      <c r="D9" s="2">
        <v>121</v>
      </c>
      <c r="E9" s="2">
        <v>132</v>
      </c>
      <c r="F9" s="2">
        <v>164</v>
      </c>
      <c r="G9" s="2">
        <v>158</v>
      </c>
      <c r="H9" s="2">
        <v>139</v>
      </c>
    </row>
    <row r="10" spans="2:8" ht="12.75">
      <c r="B10" t="s">
        <v>40</v>
      </c>
      <c r="D10" s="11">
        <v>37</v>
      </c>
      <c r="E10" s="11">
        <v>21</v>
      </c>
      <c r="F10" s="11">
        <v>23</v>
      </c>
      <c r="G10" s="11">
        <v>28</v>
      </c>
      <c r="H10" s="11">
        <v>25</v>
      </c>
    </row>
    <row r="11" spans="3:8" ht="12.75">
      <c r="C11" t="s">
        <v>41</v>
      </c>
      <c r="D11" s="2">
        <f>SUM(D6:D10)</f>
        <v>790</v>
      </c>
      <c r="E11" s="2">
        <f>SUM(E6:E10)</f>
        <v>1062</v>
      </c>
      <c r="F11" s="2">
        <f>SUM(F6:F10)</f>
        <v>1125</v>
      </c>
      <c r="G11" s="2">
        <f>SUM(G6:G10)</f>
        <v>1206</v>
      </c>
      <c r="H11" s="2">
        <f>SUM(H6:H10)</f>
        <v>1117</v>
      </c>
    </row>
    <row r="12" spans="4:8" ht="6" customHeight="1">
      <c r="D12" s="2"/>
      <c r="E12" s="2"/>
      <c r="F12" s="2"/>
      <c r="G12" s="2"/>
      <c r="H12" s="2"/>
    </row>
    <row r="13" spans="2:8" ht="12.75">
      <c r="B13" t="s">
        <v>42</v>
      </c>
      <c r="D13" s="2">
        <v>6013</v>
      </c>
      <c r="E13" s="2">
        <v>6313</v>
      </c>
      <c r="F13" s="2">
        <v>6498</v>
      </c>
      <c r="G13" s="2">
        <v>6408</v>
      </c>
      <c r="H13" s="2">
        <v>6590</v>
      </c>
    </row>
    <row r="14" spans="2:8" ht="12.75">
      <c r="B14" t="s">
        <v>43</v>
      </c>
      <c r="D14" s="11">
        <v>512</v>
      </c>
      <c r="E14" s="11">
        <v>573</v>
      </c>
      <c r="F14" s="11">
        <v>699</v>
      </c>
      <c r="G14" s="11">
        <v>810</v>
      </c>
      <c r="H14" s="11">
        <v>695</v>
      </c>
    </row>
    <row r="15" spans="4:8" ht="6" customHeight="1">
      <c r="D15" s="2"/>
      <c r="E15" s="2"/>
      <c r="F15" s="2"/>
      <c r="G15" s="2"/>
      <c r="H15" s="2"/>
    </row>
    <row r="16" spans="3:8" s="1" customFormat="1" ht="13.5" thickBot="1">
      <c r="C16" s="1" t="s">
        <v>44</v>
      </c>
      <c r="D16" s="12">
        <f>SUM(D11:D14)</f>
        <v>7315</v>
      </c>
      <c r="E16" s="12">
        <f>SUM(E11:E14)</f>
        <v>7948</v>
      </c>
      <c r="F16" s="12">
        <f>SUM(F11:F14)</f>
        <v>8322</v>
      </c>
      <c r="G16" s="12">
        <f>SUM(G11:G14)</f>
        <v>8424</v>
      </c>
      <c r="H16" s="12">
        <f>SUM(H11:H14)</f>
        <v>8402</v>
      </c>
    </row>
    <row r="17" spans="4:8" ht="6" customHeight="1" thickTop="1">
      <c r="D17" s="2"/>
      <c r="E17" s="2"/>
      <c r="F17" s="2"/>
      <c r="G17" s="2"/>
      <c r="H17" s="2"/>
    </row>
    <row r="18" spans="1:8" s="1" customFormat="1" ht="12.75">
      <c r="A18" s="1" t="s">
        <v>45</v>
      </c>
      <c r="D18" s="13"/>
      <c r="E18" s="13"/>
      <c r="F18" s="13"/>
      <c r="G18" s="13"/>
      <c r="H18" s="13"/>
    </row>
    <row r="19" spans="2:8" ht="12.75">
      <c r="B19" t="s">
        <v>46</v>
      </c>
      <c r="D19" s="2">
        <v>63</v>
      </c>
      <c r="E19" s="2">
        <v>62</v>
      </c>
      <c r="F19" s="2">
        <v>119</v>
      </c>
      <c r="G19" s="2">
        <v>113</v>
      </c>
      <c r="H19" s="2">
        <v>135</v>
      </c>
    </row>
    <row r="20" spans="2:8" ht="12.75">
      <c r="B20" t="s">
        <v>47</v>
      </c>
      <c r="D20" s="2">
        <v>207</v>
      </c>
      <c r="E20" s="2">
        <v>146</v>
      </c>
      <c r="F20" s="2">
        <v>130</v>
      </c>
      <c r="G20" s="2">
        <v>181</v>
      </c>
      <c r="H20" s="2">
        <v>130</v>
      </c>
    </row>
    <row r="21" spans="2:8" ht="12.75">
      <c r="B21" t="s">
        <v>48</v>
      </c>
      <c r="D21" s="2">
        <v>127</v>
      </c>
      <c r="E21" s="2">
        <v>79</v>
      </c>
      <c r="F21" s="2">
        <v>112</v>
      </c>
      <c r="G21" s="2">
        <v>89</v>
      </c>
      <c r="H21" s="2">
        <v>99</v>
      </c>
    </row>
    <row r="22" spans="2:8" ht="12.75">
      <c r="B22" t="s">
        <v>49</v>
      </c>
      <c r="D22" s="11">
        <v>882</v>
      </c>
      <c r="E22" s="11">
        <v>788</v>
      </c>
      <c r="F22" s="11">
        <v>840</v>
      </c>
      <c r="G22" s="11">
        <v>787</v>
      </c>
      <c r="H22" s="11">
        <v>728</v>
      </c>
    </row>
    <row r="23" spans="3:8" ht="12.75">
      <c r="C23" t="s">
        <v>50</v>
      </c>
      <c r="D23" s="2">
        <f>SUM(D19:D22)</f>
        <v>1279</v>
      </c>
      <c r="E23" s="2">
        <f>SUM(E19:E22)</f>
        <v>1075</v>
      </c>
      <c r="F23" s="2">
        <f>SUM(F19:F22)</f>
        <v>1201</v>
      </c>
      <c r="G23" s="2">
        <f>SUM(G19:G22)</f>
        <v>1170</v>
      </c>
      <c r="H23" s="2">
        <f>SUM(H19:H22)</f>
        <v>1092</v>
      </c>
    </row>
    <row r="24" spans="4:8" ht="6" customHeight="1">
      <c r="D24" s="2"/>
      <c r="E24" s="2"/>
      <c r="F24" s="2"/>
      <c r="G24" s="2"/>
      <c r="H24" s="2"/>
    </row>
    <row r="25" spans="2:8" ht="12.75">
      <c r="B25" t="s">
        <v>51</v>
      </c>
      <c r="D25" s="2">
        <v>1577</v>
      </c>
      <c r="E25" s="2">
        <v>1959</v>
      </c>
      <c r="F25" s="2">
        <v>1940</v>
      </c>
      <c r="G25" s="2">
        <v>1911</v>
      </c>
      <c r="H25" s="2">
        <v>1876</v>
      </c>
    </row>
    <row r="26" spans="2:8" ht="12.75">
      <c r="B26" t="s">
        <v>52</v>
      </c>
      <c r="D26" s="2">
        <v>644</v>
      </c>
      <c r="E26" s="2">
        <v>1081</v>
      </c>
      <c r="F26" s="2">
        <v>1203</v>
      </c>
      <c r="G26" s="2">
        <v>1393</v>
      </c>
      <c r="H26" s="2">
        <v>1478</v>
      </c>
    </row>
    <row r="27" spans="2:8" ht="12.75">
      <c r="B27" t="s">
        <v>53</v>
      </c>
      <c r="D27" s="11">
        <v>1067</v>
      </c>
      <c r="E27" s="11">
        <v>1049</v>
      </c>
      <c r="F27" s="11">
        <v>1053</v>
      </c>
      <c r="G27" s="11">
        <v>973</v>
      </c>
      <c r="H27" s="11">
        <v>849</v>
      </c>
    </row>
    <row r="28" spans="4:8" ht="6" customHeight="1">
      <c r="D28" s="2"/>
      <c r="E28" s="2"/>
      <c r="F28" s="2"/>
      <c r="G28" s="2"/>
      <c r="H28" s="2"/>
    </row>
    <row r="29" spans="3:8" s="1" customFormat="1" ht="12.75">
      <c r="C29" s="1" t="s">
        <v>54</v>
      </c>
      <c r="D29" s="13">
        <f>SUM(D23:D27)</f>
        <v>4567</v>
      </c>
      <c r="E29" s="13">
        <f>SUM(E23:E27)</f>
        <v>5164</v>
      </c>
      <c r="F29" s="13">
        <f>SUM(F23:F27)</f>
        <v>5397</v>
      </c>
      <c r="G29" s="13">
        <f>SUM(G23:G27)</f>
        <v>5447</v>
      </c>
      <c r="H29" s="13">
        <f>SUM(H23:H27)</f>
        <v>5295</v>
      </c>
    </row>
    <row r="30" spans="4:8" ht="6" customHeight="1">
      <c r="D30" s="2"/>
      <c r="E30" s="2"/>
      <c r="F30" s="2"/>
      <c r="G30" s="2"/>
      <c r="H30" s="2"/>
    </row>
    <row r="31" spans="3:8" s="1" customFormat="1" ht="12.75">
      <c r="C31" s="1" t="s">
        <v>55</v>
      </c>
      <c r="D31" s="14">
        <v>2748</v>
      </c>
      <c r="E31" s="14">
        <v>2784</v>
      </c>
      <c r="F31" s="14">
        <v>2925</v>
      </c>
      <c r="G31" s="14">
        <v>2977</v>
      </c>
      <c r="H31" s="14">
        <v>3107</v>
      </c>
    </row>
    <row r="32" spans="4:8" ht="6" customHeight="1">
      <c r="D32" s="2"/>
      <c r="E32" s="2"/>
      <c r="F32" s="2"/>
      <c r="G32" s="2"/>
      <c r="H32" s="2"/>
    </row>
    <row r="33" spans="3:8" s="1" customFormat="1" ht="13.5" thickBot="1">
      <c r="C33" s="1" t="s">
        <v>56</v>
      </c>
      <c r="D33" s="12">
        <f>SUM(D29:D31)</f>
        <v>7315</v>
      </c>
      <c r="E33" s="12">
        <f>SUM(E29:E31)</f>
        <v>7948</v>
      </c>
      <c r="F33" s="12">
        <f>SUM(F29:F31)</f>
        <v>8322</v>
      </c>
      <c r="G33" s="12">
        <f>SUM(G29:G31)</f>
        <v>8424</v>
      </c>
      <c r="H33" s="12">
        <f>SUM(H29:H31)</f>
        <v>8402</v>
      </c>
    </row>
    <row r="34" spans="1:8" ht="6" customHeight="1" thickTop="1">
      <c r="A34" s="9"/>
      <c r="B34" s="9"/>
      <c r="C34" s="9"/>
      <c r="D34" s="9"/>
      <c r="E34" s="9"/>
      <c r="F34" s="9"/>
      <c r="G34" s="9"/>
      <c r="H34" s="9"/>
    </row>
    <row r="35" ht="14.25">
      <c r="A35" s="10"/>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Lubomir Litov</dc:creator>
  <cp:keywords/>
  <dc:description/>
  <cp:lastModifiedBy>Litov, Lubomir P.</cp:lastModifiedBy>
  <cp:lastPrinted>2002-08-26T21:52:24Z</cp:lastPrinted>
  <dcterms:created xsi:type="dcterms:W3CDTF">2002-08-26T21:37:07Z</dcterms:created>
  <dcterms:modified xsi:type="dcterms:W3CDTF">2016-10-23T14:32:11Z</dcterms:modified>
  <cp:category/>
  <cp:version/>
  <cp:contentType/>
  <cp:contentStatus/>
</cp:coreProperties>
</file>